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nsieber\Desktop\"/>
    </mc:Choice>
  </mc:AlternateContent>
  <bookViews>
    <workbookView xWindow="0" yWindow="0" windowWidth="11550" windowHeight="6825" tabRatio="1000"/>
  </bookViews>
  <sheets>
    <sheet name="0_Stammdaten" sheetId="1" r:id="rId1"/>
    <sheet name="1_Aufgabenstellung" sheetId="14" r:id="rId2"/>
    <sheet name="2_Beurteilungskriterien_Aufgabe" sheetId="3" r:id="rId3"/>
    <sheet name="3_Vorlage_Arbeitsjournal" sheetId="4" r:id="rId4"/>
    <sheet name="4_Protokoll_Beobachtung_FV" sheetId="5" r:id="rId5"/>
    <sheet name="5_Protokoll_Beobachtung_PEX" sheetId="6" r:id="rId6"/>
    <sheet name="6_Ausfuehrung_Resultat_Arbeit" sheetId="7" r:id="rId7"/>
    <sheet name="7_Bewert_Doku" sheetId="17" r:id="rId8"/>
    <sheet name="8_Noten_Arbeit_u_Doku" sheetId="19" r:id="rId9"/>
    <sheet name="9_Bewert_Praesentation" sheetId="18" r:id="rId10"/>
    <sheet name="10_Bewertung_Fachgespraech" sheetId="11" r:id="rId11"/>
    <sheet name="11_IPA_Notenberechnung" sheetId="13" r:id="rId12"/>
    <sheet name="Handlungskompetenzen" sheetId="8" r:id="rId13"/>
  </sheets>
  <definedNames>
    <definedName name="_xlnm.Print_Area" localSheetId="10">'10_Bewertung_Fachgespraech'!$A$1:$M$156</definedName>
    <definedName name="_xlnm.Print_Area" localSheetId="6">'6_Ausfuehrung_Resultat_Arbeit'!$A$1:$M$76</definedName>
    <definedName name="_xlnm.Print_Area" localSheetId="9">'9_Bewert_Praesentation'!$A$1:$M$47</definedName>
    <definedName name="_xlnm.Print_Area" localSheetId="12">Handlungskompetenzen!$A$1:$H$75</definedName>
    <definedName name="FV_Mail">'0_Stammdaten'!$D$23</definedName>
    <definedName name="FV_Name">'0_Stammdaten'!$D$21</definedName>
    <definedName name="FV_Tel_G">'0_Stammdaten'!$D$22</definedName>
    <definedName name="FV_Tel_Mobile">'0_Stammdaten'!$K$22</definedName>
    <definedName name="FV_Vorname">'0_Stammdaten'!$K$21</definedName>
    <definedName name="HK_1">Handlungskompetenzen!$F$3:$G$11</definedName>
    <definedName name="HK_2">Handlungskompetenzen!$F$12:$G$18</definedName>
    <definedName name="HK_3">Handlungskompetenzen!$F$19:$G$37</definedName>
    <definedName name="HK_4">Handlungskompetenzen!$F$38:$G$42</definedName>
    <definedName name="K_Mail">'0_Stammdaten'!$D$15</definedName>
    <definedName name="K_Name">'0_Stammdaten'!$D$12</definedName>
    <definedName name="K_Nummer">'0_Stammdaten'!$M$4</definedName>
    <definedName name="K_Vorname">'0_Stammdaten'!$K$12</definedName>
    <definedName name="L_Adresse">'0_Stammdaten'!$D$18</definedName>
    <definedName name="L_Name">'0_Stammdaten'!$D$17</definedName>
    <definedName name="L_PLZ_Ort">'0_Stammdaten'!$D$19</definedName>
    <definedName name="MK_1">Handlungskompetenzen!$G$44:$G$50</definedName>
    <definedName name="P_DK_Erreicht">'7_Bewert_Doku'!$J$44</definedName>
    <definedName name="P_FG_Erreicht">'10_Bewertung_Fachgespraech'!$J$146</definedName>
    <definedName name="P_FK_Erreicht" localSheetId="7">'7_Bewert_Doku'!#REF!</definedName>
    <definedName name="P_FK_Erreicht" localSheetId="9">'9_Bewert_Praesentation'!#REF!</definedName>
    <definedName name="P_FK_Erreicht">'6_Ausfuehrung_Resultat_Arbeit'!$J$52</definedName>
    <definedName name="P_MK_Erreicht" localSheetId="7">'7_Bewert_Doku'!#REF!</definedName>
    <definedName name="P_MK_Erreicht" localSheetId="9">'9_Bewert_Praesentation'!#REF!</definedName>
    <definedName name="P_MK_Erreicht">'6_Ausfuehrung_Resultat_Arbeit'!$J$61</definedName>
    <definedName name="P_PP_Erreicht">'9_Bewert_Praesentation'!$J$33</definedName>
    <definedName name="P_SK_Erreicht" localSheetId="7">'7_Bewert_Doku'!#REF!</definedName>
    <definedName name="P_SK_Erreicht" localSheetId="9">'9_Bewert_Praesentation'!#REF!</definedName>
    <definedName name="P_SK_Erreicht">'6_Ausfuehrung_Resultat_Arbeit'!$J$73</definedName>
    <definedName name="PEX_Firma">'0_Stammdaten'!$D$30</definedName>
    <definedName name="PEX_Mail">'0_Stammdaten'!$D$32</definedName>
    <definedName name="PEX_Mobile">'0_Stammdaten'!$K$37</definedName>
    <definedName name="PEX_Name">'0_Stammdaten'!$D$29</definedName>
    <definedName name="PEX_Tel_G">'0_Stammdaten'!$D$31</definedName>
    <definedName name="PEX_Tel_Mobile">'0_Stammdaten'!$K$31</definedName>
    <definedName name="PEX_Vorname">'0_Stammdaten'!$K$29</definedName>
    <definedName name="PEX2_Firma">'0_Stammdaten'!$D$36</definedName>
    <definedName name="PEX2_Mail">'0_Stammdaten'!$D$38</definedName>
    <definedName name="PEX2_Mobile">'0_Stammdaten'!$K$37</definedName>
    <definedName name="PEX2_Name">'0_Stammdaten'!$D$35</definedName>
    <definedName name="PEX2_Tel_G">'0_Stammdaten'!$D$37</definedName>
    <definedName name="PEX2_Vorname">'0_Stammdaten'!$K$35</definedName>
    <definedName name="QV_Jahr">'0_Stammdaten'!$D$10</definedName>
    <definedName name="SK_1">Handlungskompetenzen!$G$52:$G$61</definedName>
    <definedName name="Stv_Mail">'0_Stammdaten'!$D$27</definedName>
    <definedName name="Stv_Mobile">'0_Stammdaten'!$K$26</definedName>
    <definedName name="Stv_Name">'0_Stammdaten'!$D$25</definedName>
    <definedName name="Stv_Tel_G">'0_Stammdaten'!$D$26</definedName>
    <definedName name="Stv_Tel_Mobile">'0_Stammdaten'!$K$26</definedName>
    <definedName name="Stv_Vorname">'0_Stammdaten'!$K$25</definedName>
    <definedName name="Test_HK">Handlungskompetenzen!$B$3:$D$11,Handlungskompetenzen!$G$3:$G$11</definedName>
    <definedName name="Titel_Aufg">'0_Stammdaten'!$D$8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3" l="1"/>
  <c r="J64" i="7" l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65" i="8"/>
  <c r="F66" i="8"/>
  <c r="F67" i="8"/>
  <c r="F68" i="8"/>
  <c r="F69" i="8"/>
  <c r="F70" i="8"/>
  <c r="F71" i="8"/>
  <c r="F72" i="8"/>
  <c r="F73" i="8"/>
  <c r="F75" i="8"/>
  <c r="F12" i="8"/>
  <c r="F4" i="8"/>
  <c r="F5" i="8"/>
  <c r="F6" i="8"/>
  <c r="F7" i="8"/>
  <c r="F8" i="8"/>
  <c r="F9" i="8"/>
  <c r="F10" i="8"/>
  <c r="F11" i="8"/>
  <c r="F3" i="8"/>
  <c r="E42" i="14"/>
  <c r="L41" i="14"/>
  <c r="L37" i="14"/>
  <c r="E41" i="14"/>
  <c r="L40" i="14"/>
  <c r="E40" i="14"/>
  <c r="E38" i="14"/>
  <c r="E37" i="14"/>
  <c r="L36" i="14"/>
  <c r="E36" i="14"/>
  <c r="E34" i="14"/>
  <c r="L33" i="14"/>
  <c r="E33" i="14"/>
  <c r="L32" i="14"/>
  <c r="E32" i="14"/>
  <c r="E28" i="14"/>
  <c r="E27" i="14"/>
  <c r="L26" i="14"/>
  <c r="E26" i="14"/>
  <c r="E24" i="14"/>
  <c r="E23" i="14"/>
  <c r="E22" i="14"/>
  <c r="E12" i="14"/>
  <c r="L10" i="14"/>
  <c r="E10" i="14"/>
  <c r="M4" i="14"/>
  <c r="J4" i="3"/>
  <c r="M4" i="4"/>
  <c r="N4" i="5"/>
  <c r="N4" i="6"/>
  <c r="J4" i="7"/>
  <c r="J4" i="17"/>
  <c r="L4" i="19"/>
  <c r="J4" i="18"/>
  <c r="J4" i="11"/>
  <c r="L4" i="13"/>
  <c r="L6" i="13"/>
  <c r="J6" i="11"/>
  <c r="J6" i="18"/>
  <c r="L6" i="19"/>
  <c r="J6" i="17"/>
  <c r="J6" i="7"/>
  <c r="N6" i="6"/>
  <c r="N6" i="5"/>
  <c r="M6" i="4"/>
  <c r="J6" i="3"/>
  <c r="M6" i="14"/>
  <c r="M6" i="1"/>
  <c r="O1" i="1"/>
  <c r="P1" i="14"/>
  <c r="M1" i="3"/>
  <c r="O1" i="4"/>
  <c r="P1" i="5"/>
  <c r="P1" i="6"/>
  <c r="M1" i="7"/>
  <c r="M1" i="17"/>
  <c r="N1" i="19"/>
  <c r="M1" i="18"/>
  <c r="M1" i="11"/>
  <c r="N1" i="13"/>
  <c r="D8" i="13"/>
  <c r="D8" i="11"/>
  <c r="D8" i="18"/>
  <c r="D8" i="19"/>
  <c r="D8" i="17"/>
  <c r="D8" i="7"/>
  <c r="E8" i="6"/>
  <c r="E8" i="5"/>
  <c r="E8" i="4"/>
  <c r="D8" i="3"/>
  <c r="E8" i="14"/>
  <c r="J144" i="11"/>
  <c r="J146" i="11" s="1"/>
  <c r="J30" i="18"/>
  <c r="J33" i="18" s="1"/>
  <c r="H26" i="13" s="1"/>
  <c r="H29" i="13" s="1"/>
  <c r="J41" i="17"/>
  <c r="J25" i="17"/>
  <c r="J73" i="7"/>
  <c r="M16" i="19" s="1"/>
  <c r="J61" i="7"/>
  <c r="H16" i="13" s="1"/>
  <c r="J44" i="17" l="1"/>
  <c r="C26" i="19" s="1"/>
  <c r="C29" i="19" s="1"/>
  <c r="J76" i="7"/>
  <c r="M16" i="13"/>
  <c r="H16" i="19"/>
  <c r="C26" i="13"/>
  <c r="C29" i="13" s="1"/>
  <c r="J49" i="7"/>
  <c r="J41" i="7"/>
  <c r="J27" i="7"/>
  <c r="J18" i="7"/>
  <c r="J52" i="7" l="1"/>
  <c r="C16" i="13"/>
  <c r="M19" i="13" s="1"/>
  <c r="M20" i="13" s="1"/>
  <c r="C16" i="19"/>
  <c r="M19" i="19" s="1"/>
  <c r="M20" i="19" s="1"/>
  <c r="M26" i="13"/>
  <c r="M29" i="13" s="1"/>
</calcChain>
</file>

<file path=xl/sharedStrings.xml><?xml version="1.0" encoding="utf-8"?>
<sst xmlns="http://schemas.openxmlformats.org/spreadsheetml/2006/main" count="868" uniqueCount="446">
  <si>
    <t>Qualifikationsverfahren Anlagenführer EFZ</t>
  </si>
  <si>
    <t>Qualifikationsbereich Individuelle Praktische Arbeit (IPA)</t>
  </si>
  <si>
    <t>Stammdaten</t>
  </si>
  <si>
    <t>Titel der Aufgabe</t>
  </si>
  <si>
    <t>QV Jahr</t>
  </si>
  <si>
    <t>Jahr</t>
  </si>
  <si>
    <t>Prüfungskandidat</t>
  </si>
  <si>
    <t>Name</t>
  </si>
  <si>
    <t>Vorname</t>
  </si>
  <si>
    <t>Adresse</t>
  </si>
  <si>
    <t>PLZ, Ort</t>
  </si>
  <si>
    <t>E-Mail</t>
  </si>
  <si>
    <t>Lehrbetrieb</t>
  </si>
  <si>
    <t>Fachvorgesetzter</t>
  </si>
  <si>
    <t>Tel. G</t>
  </si>
  <si>
    <t>Mobile</t>
  </si>
  <si>
    <t>Stellvertreter</t>
  </si>
  <si>
    <t>Experte 1</t>
  </si>
  <si>
    <t>Firma</t>
  </si>
  <si>
    <t>Experte 2</t>
  </si>
  <si>
    <t>Hinweis:</t>
  </si>
  <si>
    <t>Datum</t>
  </si>
  <si>
    <t>Beurteilungskriterien Aufgabenstellung</t>
  </si>
  <si>
    <t>Kriterien</t>
  </si>
  <si>
    <t>erfüllt?</t>
  </si>
  <si>
    <t>Bemerkungen</t>
  </si>
  <si>
    <t>JA</t>
  </si>
  <si>
    <t>NEIN</t>
  </si>
  <si>
    <t>Formelles</t>
  </si>
  <si>
    <t>Sind die Personalangaben vollständig?</t>
  </si>
  <si>
    <t>Sind alle Termine und Schultage bekannt?</t>
  </si>
  <si>
    <t>Differenz maximale IPA Dauer - Vorgabezeit praktische Arbeit (muss mindestens 8h betragen)</t>
  </si>
  <si>
    <t>Unterschriften vorhanden?</t>
  </si>
  <si>
    <t>Sind die Bewertungskriterien festgelegt und bekannt?</t>
  </si>
  <si>
    <t>Aufgabe</t>
  </si>
  <si>
    <t>Bezieht sich die Aufgabenstellung auf möglichst alle Handlungskompetenzbereiche (Planen der Produktion, Einrichten und Umrichten, Herstellen und Verpacken, Kontrollieren und Optimieren…)</t>
  </si>
  <si>
    <t>Hat die Aufgabenstellung einen praktischen Nutzen</t>
  </si>
  <si>
    <t>Entspricht die Aufgabenstellung dem Aufgabenspektrum des Lehrbetriebs</t>
  </si>
  <si>
    <t>Ist die Aufgabe im Vergleich zur normalen Mitarbeiteranforderung lösbar?</t>
  </si>
  <si>
    <t>Sind die Ziele, Entscheidungen und Erwartungen klar und verständlich beschrieben, überprüf- oder messbar. Ist der Lösungsweg möglichst offen formuliert?</t>
  </si>
  <si>
    <t>Kann die Aufgabe mit gängigen Mitteln und Methoden gelöst werden, die der Prüfungskandidat im Verlaufe der Bildung in beruflicher Praxis kennengelernt und angewandt hat?</t>
  </si>
  <si>
    <t>Arbeitsjournal</t>
  </si>
  <si>
    <t>Grobplanung</t>
  </si>
  <si>
    <t>Auftrags Nr</t>
  </si>
  <si>
    <t>Zeit geschätzt [h]</t>
  </si>
  <si>
    <t>Zeit ist [h]</t>
  </si>
  <si>
    <t>Arbeitsschritt</t>
  </si>
  <si>
    <t>Zeit Beginn</t>
  </si>
  <si>
    <t>Zeit Ende</t>
  </si>
  <si>
    <t>Pos</t>
  </si>
  <si>
    <t>Tätigkeit</t>
  </si>
  <si>
    <t>Protokoll Beobachtungen FV</t>
  </si>
  <si>
    <t/>
  </si>
  <si>
    <t>1. Fachthemen, Probleme, Fragestellungen (Fachkompetenz)</t>
  </si>
  <si>
    <t>2. Vorgehensweise, Methodik und Systematik (Methodenkompetenz)</t>
  </si>
  <si>
    <t>3. Umgang, Teamfähigkeit (Sozial- Selbstkompetenz)</t>
  </si>
  <si>
    <t>Protokoll Beobachtungen PEX</t>
  </si>
  <si>
    <t>Experte  Name/ Vorname</t>
  </si>
  <si>
    <t>Visum</t>
  </si>
  <si>
    <t xml:space="preserve"> </t>
  </si>
  <si>
    <t>a. Checkpunkte mit Prüfungskandidaten</t>
  </si>
  <si>
    <t>Stand der Arbeiten, Übereinstimmung mit der Planung?</t>
  </si>
  <si>
    <t xml:space="preserve">ja </t>
  </si>
  <si>
    <t xml:space="preserve">nein </t>
  </si>
  <si>
    <t>Arbeitsjournal geführt, aktuell und Aussagekräftig?</t>
  </si>
  <si>
    <t>Sind Probleme aufgetreten?</t>
  </si>
  <si>
    <t>Sind Termine (Abgabe Doku, Präsentation) bekannt</t>
  </si>
  <si>
    <t>Weitere Vorgaben (Ablaufdiagramm, Handskizze…) bekannt?</t>
  </si>
  <si>
    <t>Zusätzliche Gesprächsnotizen mit dem Prüfungskandidaten</t>
  </si>
  <si>
    <t>b. Checkpunkte mit Fachvorgesetztem</t>
  </si>
  <si>
    <t>Kann die Vorgabezeit eingehalten werden?</t>
  </si>
  <si>
    <t>Muss mit einem Unterbuch/Abbruch gerechnet werden?</t>
  </si>
  <si>
    <t>Weiterer Ablauf mit den Dokumenten klar?</t>
  </si>
  <si>
    <t>Bewertung/Bewertungsunterlagen klar?</t>
  </si>
  <si>
    <t>Präsentationstermin bekannt resp. abgesprochen?</t>
  </si>
  <si>
    <t>Zusätzliche Gesprächsnotizen mit dem Fachvorgesetzten</t>
  </si>
  <si>
    <t>nicht erfüllt</t>
  </si>
  <si>
    <t>erfüllt</t>
  </si>
  <si>
    <t>Fachkompetenzen</t>
  </si>
  <si>
    <t>Erreichte Punkte</t>
  </si>
  <si>
    <t>Planen der Produktion</t>
  </si>
  <si>
    <t>#</t>
  </si>
  <si>
    <t>Bewertungskriterien (genau 4 auswählen)</t>
  </si>
  <si>
    <t>Kommentare zur Bewertung</t>
  </si>
  <si>
    <t>Total Punkte</t>
  </si>
  <si>
    <t>Einrichten und Umrichten von Anlagen und Produktionslinien</t>
  </si>
  <si>
    <t>Herstellen und Verpacken von Produkten</t>
  </si>
  <si>
    <t>Bewertungskriterien (genau 10 auswählen)</t>
  </si>
  <si>
    <t>Kontrollieren und Optimieren des Prozessablaufes und der Qualität</t>
  </si>
  <si>
    <t>Methodenkompetenzen</t>
  </si>
  <si>
    <t>2.1</t>
  </si>
  <si>
    <t>Bewertungskriterien (genau 5 auswählen)</t>
  </si>
  <si>
    <t>Sozial- und Selbstkompetenzen</t>
  </si>
  <si>
    <t>3.1</t>
  </si>
  <si>
    <t>Leistungsziele</t>
  </si>
  <si>
    <t>Fachkompetenz</t>
  </si>
  <si>
    <t>Handlungskompetenzbereich</t>
  </si>
  <si>
    <t>Handlungskompetenz</t>
  </si>
  <si>
    <t>Leistungsziel</t>
  </si>
  <si>
    <t>Leistungsziele Betrieb</t>
  </si>
  <si>
    <t>Bewertbare Kriterien</t>
  </si>
  <si>
    <t>Einsatz Fachgespräch (FG), IPA</t>
  </si>
  <si>
    <t>Produktionsaufträge analysieren</t>
  </si>
  <si>
    <t>Setzt die Anweisungen des Produktionsauftrages korrekt um</t>
  </si>
  <si>
    <t>PA</t>
  </si>
  <si>
    <t>Produktionsreihenfolge planen</t>
  </si>
  <si>
    <t>Legt die Reihenfolge der Arbeitsschritte wirtschaftlich sinnvoll fest</t>
  </si>
  <si>
    <t xml:space="preserve">Arbeitseinsatzpläne erklären und das Team instruieren </t>
  </si>
  <si>
    <t>Instruiert verständlich und nachvollziehbar</t>
  </si>
  <si>
    <t xml:space="preserve">Folgeauftrag analysieren </t>
  </si>
  <si>
    <t>Trifft rechtzeitig fachgerechte Vorkehrungen für den Folgeauftrag</t>
  </si>
  <si>
    <t xml:space="preserve">Gesundheitsschutz sicherstellen </t>
  </si>
  <si>
    <t>Leitet aus Sicherheitsdatenblatt Massnahmen zum Gesundheitsschutz für sein Tätigkeit ab</t>
  </si>
  <si>
    <t>FG</t>
  </si>
  <si>
    <t>Gezielte Schutzmass nahmen umsetzen</t>
  </si>
  <si>
    <t>Trägt seine PSA den Gefahren, betrieblichen Vorschriften und Risiken angepasst</t>
  </si>
  <si>
    <t xml:space="preserve">Verhalten bei Unfällen aufzeigen </t>
  </si>
  <si>
    <t>Zeigt auf wie er sich bei Verletzungen und Unfällen zu verhalten hat</t>
  </si>
  <si>
    <t xml:space="preserve">Umweltschutzvorschriften umsetzen </t>
  </si>
  <si>
    <t>Betreibt die Anlage entsprechend den gesetzlichen und betrieblichen Vorschriften zum Schutz der Umwelt</t>
  </si>
  <si>
    <t xml:space="preserve">Abfälle gezielt entsorgen </t>
  </si>
  <si>
    <t>Wendet die richtigen Arbeitsschritte zur Entsorgung / Rezyklierung von anfallenden Reststoffen an</t>
  </si>
  <si>
    <t>Folgen mangelnder Hygiene erklären</t>
  </si>
  <si>
    <t>Zeigt mögliche Auswirkungen von mangelhafter Hygiene auf den Produktionsprozess und die Produkte auf</t>
  </si>
  <si>
    <t xml:space="preserve">Hygieneprobleme vermeiden </t>
  </si>
  <si>
    <t>Setzt die erforderlichen Hygienevorschriften um</t>
  </si>
  <si>
    <t>Materialien und Einstellungen kontrollieren</t>
  </si>
  <si>
    <t>Prüft das Vorhandensein der erforderlichen Ressourcen sowie die Einstellungen gemäss Produktionsaufträgen</t>
  </si>
  <si>
    <t>Skizzen von Anlagen und Produktionslinien erstellen</t>
  </si>
  <si>
    <t>Erstellt eine vorgegebene Handskizze, bezeichnet und erklärt die zentralen Elemente</t>
  </si>
  <si>
    <t>DOK</t>
  </si>
  <si>
    <t>Anlagen und Produktionslinien einrichten</t>
  </si>
  <si>
    <t>Richtet die Anlagen- und Produktionslinien gemäss Arbeitsanweisungen und Checklisten ein</t>
  </si>
  <si>
    <t>Funktionsweise von Anlagen sicherstellen</t>
  </si>
  <si>
    <t>Trifft Massnahmen zur Sicherstellung des reibungslosen Produktionsprozesses der Anlage</t>
  </si>
  <si>
    <t>Anlagen und Produktionslinien umrichten</t>
  </si>
  <si>
    <t>Richtet die Anlagen- und Produktionslinien gemäss Arbeitsanweisungen und Checklisten um</t>
  </si>
  <si>
    <t>Maschinen und Anlagen hochfahren</t>
  </si>
  <si>
    <t>Fährt die Anlage fachgerecht auf die optimale Kadenz hoch</t>
  </si>
  <si>
    <t>Funktionsfähigkeit der Anlagen und Produktionslinien prüfen</t>
  </si>
  <si>
    <t>Führt die vorgeschriebenen Schritte zur Überprüfung der Funktionsfähigeit gemäss betrieblicher Vorgaben durch und leitet bei Abweichungen geeignete Massnahmen ein</t>
  </si>
  <si>
    <t>Qualität der Produkte überprüfen</t>
  </si>
  <si>
    <t>Führt die betrieblich vorgeschriebenen Qualitätskontrollen durch</t>
  </si>
  <si>
    <t>Maschinen und Anlagen freigeben</t>
  </si>
  <si>
    <t>Erteilt die Freigabe der Anlage nach erreichen der Sollwerte</t>
  </si>
  <si>
    <t>Materialien einsetzen</t>
  </si>
  <si>
    <t>Setzt auftragsbezogene Materialien nach deren spezifischen Eigenschaften und entsprechenden Vorschriften für die Produktion ein</t>
  </si>
  <si>
    <t>Arbeiten im Ablauf durchführen</t>
  </si>
  <si>
    <t>Führt die ihm übertragenen Aufgaben gemäss Vorgaben zum Warenfluss an der Produktionslinie aus.</t>
  </si>
  <si>
    <t>Funktionsweise der Anlagen und Produktionslinien überwachen</t>
  </si>
  <si>
    <t xml:space="preserve">Überwacht die Funktionsweise der Produktionslinie und führt die Funktionskontrollen gemäss betrieblichen Vorgaben durch.
</t>
  </si>
  <si>
    <t>Arbeitsfortschritte überwachen und Parameter anpassen</t>
  </si>
  <si>
    <t>Überwacht laufend die Arbeitsfortschritte gemäss Produktionsplan  hinsichtlich Qualität, Quantität, Sicherheit und Hygiene und passt im Bedarfsfall Parameter zur Auftragserfüllung innerhalb seiner Kompetenzen an oder informiert bei Notwendigkeit die vorgesetzten Stellen.</t>
  </si>
  <si>
    <t>Einstellungen kontrollieren und Anpassungen vornehmen</t>
  </si>
  <si>
    <t xml:space="preserve">Kontrolliert und dokumentiert laufend die Parameter des Produktionsprozesses und nimmt bei Notwendigkeit innerhalb seiner Kompetenzen Anpassungen vor.
</t>
  </si>
  <si>
    <t>Störungen beheben</t>
  </si>
  <si>
    <t xml:space="preserve">Erkennt Störungen im Produktionsprozess und behebt diese innerhalb seiner Kompetenzen selbständig oder informiert bei Notwendigkeit die vorgesetzten Stellen.
</t>
  </si>
  <si>
    <t>Setzt auftragsbezogene Materialien nach deren spezifischen Eigenschaften und entsprechenden Vorschriften für die Verpackung ein</t>
  </si>
  <si>
    <t>Führt die ihm übertragenen Aufgaben gemäss Vorgaben zum Warenfluss an der Verpackungslinie aus.</t>
  </si>
  <si>
    <t xml:space="preserve">Überwacht die Funktionsweise der Verpackungslinie und führt die Funktionskontrollen gemäss betrieblichen Vorgaben durch.
</t>
  </si>
  <si>
    <t>Überwacht laufend die Arbeitsfortschritte gemäss Verpackungsauftrag  hinsichtlich Qualität, Quantität, Sicherheit und Hygiene und passt im Bedarfsfall Parameter zur Auftragserfüllung innerhalb seiner Kompetenzen an oder informiert bei Notwendigkeit die vorgesetzten Stellen.</t>
  </si>
  <si>
    <t xml:space="preserve">Kontrolliert und dokumentiert laufend die Parameter des Verpackungsprozesses und nimmt bei Notwendigkeit innerhalb seiner Kompetenzen Anpassungen vor.
</t>
  </si>
  <si>
    <t xml:space="preserve">Erkennt Störungen im Verpackungsprozess und behebt diese innerhalb seiner Kompetenzen selbständig oder informiert bei Notwendigkeit die vorgesetzten Stellen.
</t>
  </si>
  <si>
    <t>Mitarbeiter instruieren</t>
  </si>
  <si>
    <t xml:space="preserve">Führt und instruiert Mitarbeitende mit klaren Aufträgen.
</t>
  </si>
  <si>
    <t>Betriebliche Organisation beschreiben</t>
  </si>
  <si>
    <t xml:space="preserve">Beschreibt innerhalb der betrieblichen Organisation die wichtigsten Stellen sowie Schnittstellen im Produktionsablauf.
</t>
  </si>
  <si>
    <t>Aufgaben gemäss Stellenbeschreibung erfüllen</t>
  </si>
  <si>
    <t>-</t>
  </si>
  <si>
    <t>Den Produktionsablauf organisatorisch sicherstellen</t>
  </si>
  <si>
    <t>Erkennt Optimierungspotential im Produktionsprozess und schlägt geeignete Verbesserungsmassnahmen vor.</t>
  </si>
  <si>
    <t>Dokumente analysieren</t>
  </si>
  <si>
    <t>Analysiert die Dokumente bei Übernahme der Schicht und beschafft im Bedarfsfall weitere Informationen oder informiert bei Notwendigkeit die vorgesetzten Stellen.</t>
  </si>
  <si>
    <t>Schicht übergeben</t>
  </si>
  <si>
    <t>Füllt die notwendigen Dokumente zur Schichtübergabe aus und informiert stufengerecht über besondere Vorkommnisse.</t>
  </si>
  <si>
    <t>Analysiert den Folgeauftrag und trifft die notwendigen Vorkehrungen im Hinblick auf dessen effiziente Abwicklung.</t>
  </si>
  <si>
    <t xml:space="preserve">Überwacht die Funktionsweise der Produktionslinie beim Ausfahren und führt die Funktionskontrollen gemäss betrieblichen Vorgaben durch.
</t>
  </si>
  <si>
    <t>Produktionsauftrag abschliessen</t>
  </si>
  <si>
    <t>Beendet einen Produktionsauftrag gemäss Vorgaben und füllt die notwendigen Dokumente aus.</t>
  </si>
  <si>
    <t>Informationsmittel und Vorlagen einsetzen</t>
  </si>
  <si>
    <t xml:space="preserve">Beschreibt die Verwendung der betriebsspezifischen Informationsmittel zur Planung und Organisation der Arbeiten.
</t>
  </si>
  <si>
    <t>Qualitätssystem umsetzen</t>
  </si>
  <si>
    <t>Erklärt Aufbau und Umsetzung des betrieblichen Qualitätsmanagementsystems in seinem Aufgabengebiet und zusammenhängenden Schnittstellen.</t>
  </si>
  <si>
    <t>Produktionsstandards erreichen</t>
  </si>
  <si>
    <t>Erreicht die produktespezifischen Standards durch wirtschaftlichen Einsatz der Betriebs- und Produktionsmittel.</t>
  </si>
  <si>
    <t>Qualität kontrollieren</t>
  </si>
  <si>
    <t xml:space="preserve">Überprüft die Qualität der Produkte gemäss Vorgaben und dokumentiert die Ergebnisse. Im Bedarfsfall trifft er in seinem Kompetenzbereich liegende Massnahmen oder informiert die vorgesetzten Stellen.
</t>
  </si>
  <si>
    <t>Proben beurteilen</t>
  </si>
  <si>
    <t>Entnimmt, verarbeitet und analysiert Proben nach den Vorgaben des Betriebes. Im Bedarfsfall leitet er die Information den Vorgaben entsprechend weiter.</t>
  </si>
  <si>
    <t>Instandhaltung an Anlagen und Maschinen durchführen</t>
  </si>
  <si>
    <t xml:space="preserve">Verrichtet die im Verantwortungsbereich liegenden Instandhaltungsarbeiten und dokumentiert diese gemäss Vorgaben.
</t>
  </si>
  <si>
    <t>Arbeiten bei Revisionen übernehmen</t>
  </si>
  <si>
    <t>Führt bei Revisionen ihm durch Fachpersonen übertragene Instandhaltungsarbeiten gemäss Anleitung durch.</t>
  </si>
  <si>
    <t>Optimierungsmöglichkeiten bestimmen</t>
  </si>
  <si>
    <t>Erläutert Optimierungspotential in seinem Arbeitsbereich z.B. betreffend Qualität, Wirtschaftlichkeit, Sicherheit und Umwelt.</t>
  </si>
  <si>
    <t>Optimierungen vorschlagen und umsetzen</t>
  </si>
  <si>
    <t>Präsentiert und begründet Optimierungsvorschläge und erläutert Umsetzungsmöglichkeiten.</t>
  </si>
  <si>
    <t>Methodenkompetenz</t>
  </si>
  <si>
    <t>Analysiert Aufträge.</t>
  </si>
  <si>
    <t>Bestimmt Teilschritte.</t>
  </si>
  <si>
    <t>Trifft Entscheidungen und setzt Prioritäten.</t>
  </si>
  <si>
    <t>Nutzt vorhandene Informations-  und Kommunikationskanäle.</t>
  </si>
  <si>
    <t>Beschafft sich bei Bedarf selbständig notwendige Informationen.</t>
  </si>
  <si>
    <t>Kann mehrere Arbeiten parallel bearbeiten.</t>
  </si>
  <si>
    <t>Setzt Ressourcen umweltschonend ein.</t>
  </si>
  <si>
    <t>Sozial und Selbstkompetenz</t>
  </si>
  <si>
    <t>Ist pünktlich.</t>
  </si>
  <si>
    <t>Ist zuverlässig.</t>
  </si>
  <si>
    <t>Arbeitet sorgfältig und genau.</t>
  </si>
  <si>
    <t>Führt Arbeiten selbständig aus.</t>
  </si>
  <si>
    <t>Erledigt Aufgaben effizient, sicher und selbstverantwortlich.</t>
  </si>
  <si>
    <t>Kommuniziert respektvoll und wertschätzend.</t>
  </si>
  <si>
    <t>Reagiert bei Konflikten sachlich und überlegt und sucht nach konstruktiven Lösungen.</t>
  </si>
  <si>
    <t>Identifiziert sich mit der Firmenkultur.</t>
  </si>
  <si>
    <t>Bringt sich im Team aktiv ein.</t>
  </si>
  <si>
    <t>Akzeptiert Entscheidungen.</t>
  </si>
  <si>
    <t>Fachliche Bewertung der Dokumentation (Fachvorgesetzter)</t>
  </si>
  <si>
    <t>Terminplanung nachvollziehbar</t>
  </si>
  <si>
    <t>Beschreibung der Anlage korrekt</t>
  </si>
  <si>
    <t>Beschreibt das hergestellte Produkt</t>
  </si>
  <si>
    <t>Beschreibt vorwiegend die Arbeiten der IPA Tage</t>
  </si>
  <si>
    <t>Ablaufdiagramm bildet Prozess(e) korrekt ab</t>
  </si>
  <si>
    <t>Handskizze vorhanden und korrekt</t>
  </si>
  <si>
    <t>Persönliche Bemerkungen sind nachvollziehbar</t>
  </si>
  <si>
    <t>Verwendet korrekte Fachsprache</t>
  </si>
  <si>
    <t>Arbeitsjournal nachvollziehbar geführt</t>
  </si>
  <si>
    <t>Deckblatt vollständig und korrekt</t>
  </si>
  <si>
    <t>Sprache einfach und verständlich</t>
  </si>
  <si>
    <t>Umfang ist angemessen</t>
  </si>
  <si>
    <t>Weitere Personen anwesend?</t>
  </si>
  <si>
    <t>Dauer</t>
  </si>
  <si>
    <t>Bewertungskriterien</t>
  </si>
  <si>
    <t>Einstieg</t>
  </si>
  <si>
    <t>Inhalt</t>
  </si>
  <si>
    <t>Vortragen</t>
  </si>
  <si>
    <t>Abschluss</t>
  </si>
  <si>
    <t>Unterschrift</t>
  </si>
  <si>
    <t>Zeit</t>
  </si>
  <si>
    <t>Gesamteindruck aller Fragen</t>
  </si>
  <si>
    <t>Verwendet korrekte Fachsprache und Kommuniziert klar und verständlich</t>
  </si>
  <si>
    <t>Gewichtung</t>
  </si>
  <si>
    <t>Die Prüfungsexperten bestätigen die Korrektheit der Bewertung. Hier gibt es noch Platz für Schlusskommentare:</t>
  </si>
  <si>
    <t>Aufgabenstellung</t>
  </si>
  <si>
    <t>Prüfungskandiat</t>
  </si>
  <si>
    <t>Mail</t>
  </si>
  <si>
    <t>Ja</t>
  </si>
  <si>
    <t>Nein</t>
  </si>
  <si>
    <t>Blockunterricht</t>
  </si>
  <si>
    <t>Mo</t>
  </si>
  <si>
    <t>Di</t>
  </si>
  <si>
    <t>Mi</t>
  </si>
  <si>
    <t>Do</t>
  </si>
  <si>
    <t>Fr</t>
  </si>
  <si>
    <t>Sa</t>
  </si>
  <si>
    <t>Prüfungskandidatin / Prüfungskandiat ist in diesem Arbeitsbereich tätig seit:</t>
  </si>
  <si>
    <t>Praktische Arbeit</t>
  </si>
  <si>
    <t>Nur bei gesplitteten Prüfungen ausfüllen</t>
  </si>
  <si>
    <t>Daten</t>
  </si>
  <si>
    <t>Start</t>
  </si>
  <si>
    <t>Tag 2</t>
  </si>
  <si>
    <t>Endtermin</t>
  </si>
  <si>
    <t>Tag 3</t>
  </si>
  <si>
    <t>Anzahl</t>
  </si>
  <si>
    <t>[Tage]</t>
  </si>
  <si>
    <t>Tag 4</t>
  </si>
  <si>
    <t>[h]</t>
  </si>
  <si>
    <t xml:space="preserve"> Zeit</t>
  </si>
  <si>
    <t>Termin «Präsentation» und «Fachgespräch»</t>
  </si>
  <si>
    <t>Aufgabenstellung Hinweise / Kommentare / Hilfestellung</t>
  </si>
  <si>
    <t>2. Spezielle Anforderungen</t>
  </si>
  <si>
    <t>z.B. verwendete Infrastruktur, Prüf- Messmittel, Hilfestellungen, Geheimhaltungsverordnungen, Dokumentation..</t>
  </si>
  <si>
    <t>3. Ergänzende Informationen</t>
  </si>
  <si>
    <t>Diese IPA Aufgabe ist im Betrieb…</t>
  </si>
  <si>
    <t xml:space="preserve"> erstmalig</t>
  </si>
  <si>
    <t xml:space="preserve"> wiederkehrend</t>
  </si>
  <si>
    <t>Prüfungskandidat führt Aufgabe aus als …</t>
  </si>
  <si>
    <t xml:space="preserve"> Einzelarbeit</t>
  </si>
  <si>
    <t xml:space="preserve"> Teamarbeit</t>
  </si>
  <si>
    <t>4. Beilagen</t>
  </si>
  <si>
    <t xml:space="preserve"> Mit dem Prüfungskandidat besprochenes Bewertungsblatt mit festgelegten Kriterien</t>
  </si>
  <si>
    <t>Weitere technische Dokumente:</t>
  </si>
  <si>
    <t>Ausführungsbestimmungen gelesen</t>
  </si>
  <si>
    <t>Aufgabenstellung zur Kenntnis genommen</t>
  </si>
  <si>
    <t>Prüfungsexperte 1</t>
  </si>
  <si>
    <t>Prüfungsaufgabe gemäss Formular Beurteilungskriterien Aufgabenstellung frei gegeben</t>
  </si>
  <si>
    <t>Prüfungsexperte 2</t>
  </si>
  <si>
    <t>Anpassungen der Aufgabenstellung durch Prüfungsexperten:</t>
  </si>
  <si>
    <t>Anzahl Fragen</t>
  </si>
  <si>
    <t>Aussagekräftige Beschreibung der Firma vorhanden</t>
  </si>
  <si>
    <t>Grammatik und Rechtschreibung berücksichtigt</t>
  </si>
  <si>
    <t>Passende Gliederung gewählt</t>
  </si>
  <si>
    <t>Ablaufdiagramm nach den Richtlinien erstellt</t>
  </si>
  <si>
    <t>Quellen nachvollziehbar und vollständig</t>
  </si>
  <si>
    <t>Fachbegriffe vorhanden und Abkürzungen beschrieben</t>
  </si>
  <si>
    <t>Ansprechend dargestellt (Layout, Skizzen, Tabellen…)</t>
  </si>
  <si>
    <t>Arbeitsjournal vollständig geführt</t>
  </si>
  <si>
    <t>Die Aussagen decken sich mit der Dokumentation</t>
  </si>
  <si>
    <t>Unterlagen lesbar und ohne Schreibfehler</t>
  </si>
  <si>
    <t>Persönliches Fazit der IPA Arbeit vorhanden und nachvollziehbar</t>
  </si>
  <si>
    <t>Wählt einen passenden Einstieg (z.B. Aktualität, Erlebnis, Frage)</t>
  </si>
  <si>
    <t>Gibt eine kurze Übersicht über den Ablauf</t>
  </si>
  <si>
    <t>Zeitvorgaben eingehalten</t>
  </si>
  <si>
    <t>Geht systematisch und strukturiert vor</t>
  </si>
  <si>
    <t>Verwendet Fachbegriffe korrekt</t>
  </si>
  <si>
    <t>Fachgespräch (15%)</t>
  </si>
  <si>
    <t>Präsentation (10%)</t>
  </si>
  <si>
    <t>Dokumentation (25%)</t>
  </si>
  <si>
    <t>Ausführung und Resultat der Arbeit (50%)</t>
  </si>
  <si>
    <t>Note Ausführung und Resultat der Arbeit</t>
  </si>
  <si>
    <t>Note Dokumentation</t>
  </si>
  <si>
    <t>Note Präsentation</t>
  </si>
  <si>
    <t>Note Fachgespräch</t>
  </si>
  <si>
    <t>Gesamtnote IPA Arbeit</t>
  </si>
  <si>
    <t>Angewandte Notenformel</t>
  </si>
  <si>
    <t>Notenberechnung praktische Arbeit und Dokumentation</t>
  </si>
  <si>
    <t>Bewertung Dokumentation (Position 2)</t>
  </si>
  <si>
    <t>Bewertung Präsentation (Position 3)</t>
  </si>
  <si>
    <t>Bewertung Fachgespräch (Position 4)</t>
  </si>
  <si>
    <t>Position 3</t>
  </si>
  <si>
    <t>Position 4</t>
  </si>
  <si>
    <t>Position 2</t>
  </si>
  <si>
    <t>Position 1</t>
  </si>
  <si>
    <t>Prüfungsjahr</t>
  </si>
  <si>
    <t>nicht erfüllt (nicht gezeigt)</t>
  </si>
  <si>
    <t>unvollständig erfüllt (eher wenig gezeigt)</t>
  </si>
  <si>
    <t>sehr gut erfüllt</t>
  </si>
  <si>
    <t>sehr gut erfüllt (Ziel übertroffen)</t>
  </si>
  <si>
    <t>erfüllt (Ziel erreicht)</t>
  </si>
  <si>
    <t>unvollständig erfüllt</t>
  </si>
  <si>
    <t>Prüf- und Testresultate nachvollziehbar</t>
  </si>
  <si>
    <t>Aufgabenstellung vollständig vorhanden</t>
  </si>
  <si>
    <t>N = 5*P_Erreicht/P_Max+1</t>
  </si>
  <si>
    <t>P_FK_Max</t>
  </si>
  <si>
    <t>P_MK_Max</t>
  </si>
  <si>
    <t>P_SK_Max</t>
  </si>
  <si>
    <t>P_FK_Erreicht</t>
  </si>
  <si>
    <t>P_MK_Erreicht</t>
  </si>
  <si>
    <t>P_SK_Erreicht</t>
  </si>
  <si>
    <t>Gewichtung_FK</t>
  </si>
  <si>
    <t>Gewichtung_MK</t>
  </si>
  <si>
    <t>Gewichtung_SK</t>
  </si>
  <si>
    <t>Erreichte Gesamtpunktzahl Ausführung und Resultat der Arbeit</t>
  </si>
  <si>
    <t>P_DK_Max</t>
  </si>
  <si>
    <t>P_DK_Erreicht</t>
  </si>
  <si>
    <t>P_PP_Max</t>
  </si>
  <si>
    <t>P_PP_Erreicht</t>
  </si>
  <si>
    <t>P_FG_Max</t>
  </si>
  <si>
    <t>P_FG_Erreicht</t>
  </si>
  <si>
    <r>
      <t>Bei Einzelarbeit</t>
    </r>
    <r>
      <rPr>
        <sz val="10"/>
        <color indexed="8"/>
        <rFont val="Calibri"/>
        <family val="2"/>
        <scheme val="minor"/>
      </rPr>
      <t>, kann der Auftrag weitgehend selbst-ständig ausgeführt werden?</t>
    </r>
  </si>
  <si>
    <r>
      <t>Bei Teamarbeit</t>
    </r>
    <r>
      <rPr>
        <sz val="10"/>
        <color indexed="8"/>
        <rFont val="Calibri"/>
        <family val="2"/>
        <scheme val="minor"/>
      </rPr>
      <t>, ist der Prüfungskandidat mit der Zusammenarbeit einverstanden? Sind die Teilaufgaben klar abgegrenzt und die Einzelleistungen bewertbar? Sind Zuständigkeiten und Schnittstellen klar?</t>
    </r>
  </si>
  <si>
    <t>Dokumentation</t>
  </si>
  <si>
    <t>4.1</t>
  </si>
  <si>
    <t>4.2</t>
  </si>
  <si>
    <t>Formelle  Bewertung der Dokumentation (Prüfungsexperten)</t>
  </si>
  <si>
    <t>Uhrzeit:</t>
  </si>
  <si>
    <t>Datum:</t>
  </si>
  <si>
    <t>Fachvorgesetzter Anwesend?</t>
  </si>
  <si>
    <t>Kommentar</t>
  </si>
  <si>
    <t>Präsentation</t>
  </si>
  <si>
    <t>Bewertung</t>
  </si>
  <si>
    <t>Tritt wirkungsvoll auf (Sprache, Körperhaltung, Blickkontakt)
• Setzt Hilfsmittel situationsgerecht und zweckmässig ein (Flip-Chart, Folien, Anschauungsmaterial….)</t>
  </si>
  <si>
    <t>Prüfungskandidat-Nr</t>
  </si>
  <si>
    <t xml:space="preserve">Frage 1, zum Thema: </t>
  </si>
  <si>
    <t xml:space="preserve">Stichworte zur erwarteten Antwort: </t>
  </si>
  <si>
    <t xml:space="preserve">Antwort Prüfungskandidat </t>
  </si>
  <si>
    <t xml:space="preserve">Frage 2, zum Thema: </t>
  </si>
  <si>
    <t xml:space="preserve">Frage 3, zum Thema: </t>
  </si>
  <si>
    <t xml:space="preserve">Frage 4, zum Thema: </t>
  </si>
  <si>
    <t xml:space="preserve">Frage 5, zum Thema: </t>
  </si>
  <si>
    <t xml:space="preserve">Frage 6, zum Thema: </t>
  </si>
  <si>
    <t xml:space="preserve">Frage 7, zum Thema: </t>
  </si>
  <si>
    <t xml:space="preserve">Frage 8, zum Thema: </t>
  </si>
  <si>
    <t xml:space="preserve">Frage 9, zum Thema: </t>
  </si>
  <si>
    <t xml:space="preserve">Frage 10, zum Thema: </t>
  </si>
  <si>
    <t>Fachgespräch</t>
  </si>
  <si>
    <t>Vorbereitete Fragen (empfohlen sind 5 - 7 Fragen)</t>
  </si>
  <si>
    <t>Spontane Fragen (empfohlen sind 2 - 4 Fragen)</t>
  </si>
  <si>
    <t>Ort</t>
  </si>
  <si>
    <t>Ort:</t>
  </si>
  <si>
    <t>Unterschrift:</t>
  </si>
  <si>
    <t>Name:</t>
  </si>
  <si>
    <t>Fachvorgesetzte:</t>
  </si>
  <si>
    <t>Notenberechnung</t>
  </si>
  <si>
    <t>Position 1 - 4</t>
  </si>
  <si>
    <t>Position 1 und 2</t>
  </si>
  <si>
    <t>Besuch</t>
  </si>
  <si>
    <t>Datum des Besuches</t>
  </si>
  <si>
    <t>Name Kandidat</t>
  </si>
  <si>
    <t>Prüfungsexperte</t>
  </si>
  <si>
    <t>Visum PEX</t>
  </si>
  <si>
    <t>Hilfestellung / Besondere Vorkommnisse</t>
  </si>
  <si>
    <t>(max 32h)</t>
  </si>
  <si>
    <t>(inkl. Zeit für die Dokumentation)</t>
  </si>
  <si>
    <t>(max. 40h)</t>
  </si>
  <si>
    <r>
      <t>1.</t>
    </r>
    <r>
      <rPr>
        <b/>
        <sz val="11"/>
        <color indexed="8"/>
        <rFont val="Calibri"/>
        <family val="2"/>
        <scheme val="minor"/>
      </rPr>
      <t> Beschreibung der Aufgabe</t>
    </r>
  </si>
  <si>
    <t>Prüfungsaufgabe gemäss Formular Beurteilungskriterien Aufgabenstellung erstellt</t>
  </si>
  <si>
    <t>Beurteilungskriterien bekannt</t>
  </si>
  <si>
    <t>Fachvorgesetzter hat Anpassungen akzeptiert</t>
  </si>
  <si>
    <t>Prüfungskandidat hat Anpassungen zur Kenntnis genommen</t>
  </si>
  <si>
    <t>Anrede</t>
  </si>
  <si>
    <t>Herr</t>
  </si>
  <si>
    <t>Frau</t>
  </si>
  <si>
    <t>Ausbildung</t>
  </si>
  <si>
    <t>regulär</t>
  </si>
  <si>
    <t>Art. 32</t>
  </si>
  <si>
    <t>Unterschriften Arbeitsjournal</t>
  </si>
  <si>
    <t>[x]</t>
  </si>
  <si>
    <t>[YYYY]</t>
  </si>
  <si>
    <t>1)Aus Gründen der Lesbarkeit wird in vorliegenden Formularen nur die männliche Form verwendet!</t>
  </si>
  <si>
    <t>2)Nur in gelb markierten Eingabefeldern Änderungen vornehmen, andere sind gesperrt bzw. z.T. mit Formeln hinterlegt</t>
  </si>
  <si>
    <t>Abkürzungen</t>
  </si>
  <si>
    <t>QV - Qualifikationsverfahren</t>
  </si>
  <si>
    <t>PEX - Prüfungsexperten</t>
  </si>
  <si>
    <t>FV - Fachvorgesetzte</t>
  </si>
  <si>
    <t>[hh:mm]</t>
  </si>
  <si>
    <t>[dd:mm:yyyy}</t>
  </si>
  <si>
    <t>[Uhr]</t>
  </si>
  <si>
    <t>[dd:mm:yyyy]</t>
  </si>
  <si>
    <t>HK_Nr</t>
  </si>
  <si>
    <t>[Min]</t>
  </si>
  <si>
    <t>Uhrzeit</t>
  </si>
  <si>
    <t>Schultag</t>
  </si>
  <si>
    <t>neu in dieser Funktion [x]</t>
  </si>
  <si>
    <t>Abgabetermin Dokumentation</t>
  </si>
  <si>
    <t>Vorgabezeit Praktische Arbeit Total</t>
  </si>
  <si>
    <t>Bewertung Fach-, Sozial-, Selbst- und Methodenkompetenz (Position 1)</t>
  </si>
  <si>
    <t>[1.1]</t>
  </si>
  <si>
    <t>Punktzahl Fachkompetenz [1.1]</t>
  </si>
  <si>
    <t>1.1.1</t>
  </si>
  <si>
    <t>1.1.2</t>
  </si>
  <si>
    <t>1.1.3</t>
  </si>
  <si>
    <t>1.1.4</t>
  </si>
  <si>
    <t>Punktzahl Methodenkompetenzen [1.2]</t>
  </si>
  <si>
    <t>Punktzahl Sozial- und Selbstkomp.  [1.3]</t>
  </si>
  <si>
    <t>[1.3]</t>
  </si>
  <si>
    <t>[1.2]</t>
  </si>
  <si>
    <t>2.2</t>
  </si>
  <si>
    <t>Gesamtpunktzahl Dokumentation [2]</t>
  </si>
  <si>
    <t>[2]</t>
  </si>
  <si>
    <t>Gesamtpunktzahl Präsentation [3]</t>
  </si>
  <si>
    <t>[3]</t>
  </si>
  <si>
    <t>[4]</t>
  </si>
  <si>
    <t>Prozentual korrekt [4]</t>
  </si>
  <si>
    <t>3)Grau schattierte Felder werden automatisch übernommen / berechnet (Formel)</t>
  </si>
  <si>
    <t>Der Fachvorgesetzte bestätigt die Korrektheit der Bewertung. Hier gibt es noch Platz für Schlusskommentare:</t>
  </si>
  <si>
    <t>Setzt Hilfsmittel situationsgerecht und zweckmässig ein (Flip-Chart, Folien, Anschauungsmaterial)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</si>
</sst>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###\ ###\ ##\ ##"/>
    <numFmt numFmtId="165" formatCode="##.00\ &quot;Uhr&quot;"/>
    <numFmt numFmtId="166" formatCode="dd/mm/yyyy;@"/>
    <numFmt numFmtId="167" formatCode="0;[Red]0"/>
    <numFmt numFmtId="168" formatCode="0.0%"/>
    <numFmt numFmtId="169" formatCode="0.0"/>
    <numFmt numFmtId="170" formatCode="hh:mm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767">
    <xf numFmtId="0" fontId="0" fillId="0" borderId="0" xfId="0"/>
    <xf numFmtId="0" fontId="4" fillId="0" borderId="0" xfId="2" applyFont="1" applyProtection="1">
      <protection locked="0" hidden="1"/>
    </xf>
    <xf numFmtId="0" fontId="5" fillId="0" borderId="0" xfId="0" applyFont="1"/>
    <xf numFmtId="0" fontId="0" fillId="0" borderId="0" xfId="0" applyNumberFormat="1" applyFont="1" applyBorder="1" applyAlignment="1">
      <alignment horizontal="left"/>
    </xf>
    <xf numFmtId="0" fontId="0" fillId="0" borderId="0" xfId="0" applyBorder="1"/>
    <xf numFmtId="0" fontId="5" fillId="0" borderId="14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textRotation="90"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 textRotation="90"/>
    </xf>
    <xf numFmtId="0" fontId="5" fillId="0" borderId="0" xfId="0" applyFont="1" applyBorder="1" applyAlignment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4" xfId="0" applyFont="1" applyFill="1" applyBorder="1" applyAlignment="1">
      <alignment horizontal="left" wrapText="1"/>
    </xf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 textRotation="90"/>
      <protection locked="0"/>
    </xf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0" fillId="0" borderId="9" xfId="0" applyFont="1" applyBorder="1"/>
    <xf numFmtId="0" fontId="0" fillId="0" borderId="0" xfId="0" applyFont="1"/>
    <xf numFmtId="0" fontId="0" fillId="0" borderId="1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9" fontId="0" fillId="0" borderId="0" xfId="0" applyNumberFormat="1" applyFont="1" applyProtection="1"/>
    <xf numFmtId="0" fontId="13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Fill="1" applyBorder="1" applyAlignment="1" applyProtection="1">
      <protection locked="0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vertical="center"/>
    </xf>
    <xf numFmtId="0" fontId="5" fillId="0" borderId="0" xfId="0" applyFont="1" applyProtection="1"/>
    <xf numFmtId="0" fontId="14" fillId="0" borderId="0" xfId="0" applyFont="1" applyAlignment="1" applyProtection="1"/>
    <xf numFmtId="0" fontId="13" fillId="0" borderId="0" xfId="0" applyFont="1"/>
    <xf numFmtId="0" fontId="7" fillId="0" borderId="0" xfId="0" applyFont="1"/>
    <xf numFmtId="0" fontId="0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6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Border="1"/>
    <xf numFmtId="0" fontId="5" fillId="0" borderId="0" xfId="0" applyFont="1" applyBorder="1"/>
    <xf numFmtId="0" fontId="13" fillId="0" borderId="0" xfId="0" applyFont="1" applyProtection="1"/>
    <xf numFmtId="0" fontId="0" fillId="0" borderId="0" xfId="0" applyFont="1" applyBorder="1" applyProtection="1"/>
    <xf numFmtId="0" fontId="0" fillId="0" borderId="12" xfId="0" applyFont="1" applyBorder="1" applyProtection="1"/>
    <xf numFmtId="0" fontId="12" fillId="0" borderId="0" xfId="0" applyFont="1" applyAlignment="1" applyProtection="1">
      <alignment horizontal="left" vertical="top" wrapText="1" shrinkToFit="1"/>
    </xf>
    <xf numFmtId="0" fontId="12" fillId="0" borderId="0" xfId="0" applyFont="1" applyProtection="1"/>
    <xf numFmtId="166" fontId="0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/>
    <xf numFmtId="14" fontId="0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49" fontId="7" fillId="0" borderId="0" xfId="0" applyNumberFormat="1" applyFont="1" applyProtection="1"/>
    <xf numFmtId="0" fontId="7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0" fillId="0" borderId="0" xfId="0" applyNumberFormat="1" applyFont="1" applyFill="1" applyProtection="1"/>
    <xf numFmtId="0" fontId="5" fillId="0" borderId="0" xfId="0" applyFont="1" applyFill="1" applyProtection="1"/>
    <xf numFmtId="0" fontId="9" fillId="0" borderId="0" xfId="0" applyFont="1" applyFill="1" applyBorder="1" applyAlignment="1" applyProtection="1">
      <alignment vertical="center"/>
      <protection locked="0"/>
    </xf>
    <xf numFmtId="0" fontId="11" fillId="0" borderId="0" xfId="0" applyFont="1"/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0" fontId="7" fillId="0" borderId="0" xfId="0" applyFont="1" applyAlignment="1">
      <alignment horizontal="left" vertical="center" wrapText="1"/>
    </xf>
    <xf numFmtId="0" fontId="0" fillId="0" borderId="0" xfId="0" applyFont="1" applyFill="1" applyBorder="1" applyAlignment="1"/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5" fillId="0" borderId="30" xfId="0" applyFont="1" applyBorder="1" applyAlignment="1" applyProtection="1">
      <alignment horizontal="left" vertical="top" wrapText="1"/>
    </xf>
    <xf numFmtId="0" fontId="0" fillId="0" borderId="3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top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0" fontId="0" fillId="12" borderId="0" xfId="0" applyFont="1" applyFill="1" applyProtection="1"/>
    <xf numFmtId="0" fontId="8" fillId="12" borderId="0" xfId="0" applyFont="1" applyFill="1" applyAlignment="1" applyProtection="1">
      <alignment vertical="center"/>
    </xf>
    <xf numFmtId="0" fontId="0" fillId="12" borderId="0" xfId="0" applyFont="1" applyFill="1" applyAlignment="1" applyProtection="1">
      <alignment horizontal="left"/>
    </xf>
    <xf numFmtId="0" fontId="9" fillId="12" borderId="0" xfId="0" applyFont="1" applyFill="1" applyAlignment="1" applyProtection="1">
      <alignment vertical="center"/>
    </xf>
    <xf numFmtId="0" fontId="0" fillId="12" borderId="0" xfId="0" applyFont="1" applyFill="1" applyBorder="1" applyAlignment="1" applyProtection="1"/>
    <xf numFmtId="0" fontId="10" fillId="12" borderId="0" xfId="0" applyFont="1" applyFill="1" applyProtection="1"/>
    <xf numFmtId="0" fontId="11" fillId="12" borderId="0" xfId="0" applyFont="1" applyFill="1" applyBorder="1" applyAlignment="1" applyProtection="1">
      <alignment horizontal="left" vertical="center"/>
    </xf>
    <xf numFmtId="0" fontId="0" fillId="12" borderId="0" xfId="0" applyFont="1" applyFill="1" applyBorder="1" applyAlignment="1" applyProtection="1">
      <alignment horizontal="left"/>
    </xf>
    <xf numFmtId="0" fontId="11" fillId="12" borderId="0" xfId="0" applyFont="1" applyFill="1" applyBorder="1" applyAlignment="1" applyProtection="1">
      <protection locked="0"/>
    </xf>
    <xf numFmtId="0" fontId="11" fillId="12" borderId="0" xfId="0" applyFont="1" applyFill="1" applyBorder="1" applyAlignment="1" applyProtection="1">
      <alignment horizontal="right" vertical="center"/>
    </xf>
    <xf numFmtId="0" fontId="11" fillId="12" borderId="0" xfId="0" applyFont="1" applyFill="1" applyBorder="1" applyAlignment="1" applyProtection="1">
      <alignment horizontal="right"/>
      <protection locked="0"/>
    </xf>
    <xf numFmtId="0" fontId="11" fillId="12" borderId="8" xfId="0" applyFont="1" applyFill="1" applyBorder="1" applyAlignment="1" applyProtection="1">
      <alignment horizontal="left" vertical="center"/>
    </xf>
    <xf numFmtId="0" fontId="11" fillId="12" borderId="9" xfId="0" applyFont="1" applyFill="1" applyBorder="1" applyAlignment="1" applyProtection="1">
      <alignment horizontal="left" vertical="center"/>
    </xf>
    <xf numFmtId="0" fontId="0" fillId="12" borderId="9" xfId="0" applyFont="1" applyFill="1" applyBorder="1" applyAlignment="1" applyProtection="1">
      <alignment horizontal="left"/>
    </xf>
    <xf numFmtId="0" fontId="11" fillId="12" borderId="9" xfId="0" applyFont="1" applyFill="1" applyBorder="1" applyAlignment="1" applyProtection="1">
      <protection locked="0"/>
    </xf>
    <xf numFmtId="0" fontId="11" fillId="12" borderId="10" xfId="0" applyFont="1" applyFill="1" applyBorder="1" applyAlignment="1" applyProtection="1">
      <protection locked="0"/>
    </xf>
    <xf numFmtId="0" fontId="11" fillId="12" borderId="11" xfId="0" applyFont="1" applyFill="1" applyBorder="1" applyAlignment="1" applyProtection="1">
      <alignment horizontal="left" vertical="center"/>
    </xf>
    <xf numFmtId="0" fontId="11" fillId="12" borderId="12" xfId="0" applyFont="1" applyFill="1" applyBorder="1" applyAlignment="1" applyProtection="1">
      <protection locked="0"/>
    </xf>
    <xf numFmtId="0" fontId="11" fillId="12" borderId="14" xfId="0" applyFont="1" applyFill="1" applyBorder="1" applyAlignment="1" applyProtection="1">
      <alignment horizontal="left" vertical="center"/>
    </xf>
    <xf numFmtId="0" fontId="11" fillId="12" borderId="15" xfId="0" applyFont="1" applyFill="1" applyBorder="1" applyAlignment="1" applyProtection="1">
      <alignment horizontal="left" vertical="center"/>
    </xf>
    <xf numFmtId="0" fontId="11" fillId="12" borderId="35" xfId="0" applyFont="1" applyFill="1" applyBorder="1" applyAlignment="1" applyProtection="1">
      <protection locked="0"/>
    </xf>
    <xf numFmtId="0" fontId="11" fillId="12" borderId="0" xfId="0" applyFont="1" applyFill="1" applyBorder="1" applyAlignment="1" applyProtection="1">
      <alignment horizontal="left"/>
      <protection locked="0"/>
    </xf>
    <xf numFmtId="0" fontId="10" fillId="12" borderId="0" xfId="0" applyFont="1" applyFill="1" applyAlignment="1" applyProtection="1">
      <alignment horizontal="left"/>
    </xf>
    <xf numFmtId="0" fontId="0" fillId="12" borderId="0" xfId="0" applyFont="1" applyFill="1"/>
    <xf numFmtId="0" fontId="0" fillId="12" borderId="0" xfId="0" applyNumberFormat="1" applyFont="1" applyFill="1" applyBorder="1" applyAlignment="1">
      <alignment horizontal="left"/>
    </xf>
    <xf numFmtId="0" fontId="0" fillId="12" borderId="0" xfId="0" applyFont="1" applyFill="1" applyBorder="1"/>
    <xf numFmtId="0" fontId="0" fillId="12" borderId="0" xfId="0" applyFont="1" applyFill="1" applyBorder="1" applyAlignment="1">
      <alignment horizontal="left" vertical="top"/>
    </xf>
    <xf numFmtId="0" fontId="0" fillId="12" borderId="0" xfId="0" applyFont="1" applyFill="1" applyBorder="1" applyAlignment="1">
      <alignment horizontal="center"/>
    </xf>
    <xf numFmtId="49" fontId="0" fillId="12" borderId="0" xfId="0" applyNumberFormat="1" applyFont="1" applyFill="1" applyAlignment="1">
      <alignment horizontal="left"/>
    </xf>
    <xf numFmtId="0" fontId="5" fillId="12" borderId="14" xfId="0" applyFont="1" applyFill="1" applyBorder="1" applyAlignment="1">
      <alignment horizontal="left" wrapText="1"/>
    </xf>
    <xf numFmtId="0" fontId="0" fillId="12" borderId="0" xfId="0" applyFont="1" applyFill="1" applyAlignment="1">
      <alignment horizontal="left"/>
    </xf>
    <xf numFmtId="0" fontId="0" fillId="12" borderId="0" xfId="0" applyFont="1" applyFill="1" applyBorder="1" applyProtection="1"/>
    <xf numFmtId="0" fontId="6" fillId="12" borderId="0" xfId="0" applyFont="1" applyFill="1" applyBorder="1" applyAlignment="1" applyProtection="1">
      <alignment horizontal="left" vertical="center"/>
    </xf>
    <xf numFmtId="0" fontId="5" fillId="12" borderId="7" xfId="0" applyFont="1" applyFill="1" applyBorder="1" applyAlignment="1">
      <alignment horizontal="left"/>
    </xf>
    <xf numFmtId="0" fontId="0" fillId="12" borderId="7" xfId="0" applyNumberFormat="1" applyFont="1" applyFill="1" applyBorder="1" applyAlignment="1">
      <alignment horizontal="left"/>
    </xf>
    <xf numFmtId="49" fontId="6" fillId="12" borderId="58" xfId="0" applyNumberFormat="1" applyFont="1" applyFill="1" applyBorder="1"/>
    <xf numFmtId="0" fontId="0" fillId="12" borderId="53" xfId="0" applyFont="1" applyFill="1" applyBorder="1"/>
    <xf numFmtId="0" fontId="0" fillId="12" borderId="59" xfId="0" applyFont="1" applyFill="1" applyBorder="1"/>
    <xf numFmtId="49" fontId="5" fillId="12" borderId="60" xfId="0" applyNumberFormat="1" applyFont="1" applyFill="1" applyBorder="1"/>
    <xf numFmtId="0" fontId="0" fillId="12" borderId="16" xfId="0" applyNumberFormat="1" applyFont="1" applyFill="1" applyBorder="1" applyAlignment="1">
      <alignment horizontal="left"/>
    </xf>
    <xf numFmtId="0" fontId="12" fillId="12" borderId="62" xfId="0" applyFont="1" applyFill="1" applyBorder="1" applyAlignment="1" applyProtection="1">
      <alignment horizontal="left" wrapText="1"/>
      <protection locked="0"/>
    </xf>
    <xf numFmtId="0" fontId="5" fillId="12" borderId="18" xfId="0" applyFont="1" applyFill="1" applyBorder="1" applyAlignment="1">
      <alignment horizontal="left"/>
    </xf>
    <xf numFmtId="0" fontId="5" fillId="13" borderId="7" xfId="0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right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0" fontId="5" fillId="0" borderId="8" xfId="0" applyFont="1" applyBorder="1"/>
    <xf numFmtId="0" fontId="0" fillId="0" borderId="10" xfId="0" applyFont="1" applyBorder="1"/>
    <xf numFmtId="0" fontId="0" fillId="0" borderId="12" xfId="0" applyFont="1" applyBorder="1"/>
    <xf numFmtId="0" fontId="5" fillId="0" borderId="58" xfId="0" applyFont="1" applyBorder="1"/>
    <xf numFmtId="0" fontId="0" fillId="0" borderId="60" xfId="0" applyFont="1" applyBorder="1"/>
    <xf numFmtId="0" fontId="0" fillId="13" borderId="16" xfId="0" applyFont="1" applyFill="1" applyBorder="1" applyAlignment="1" applyProtection="1">
      <alignment horizontal="center" vertical="center" wrapText="1"/>
      <protection locked="0"/>
    </xf>
    <xf numFmtId="0" fontId="0" fillId="13" borderId="17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48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65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12" fillId="0" borderId="7" xfId="0" applyFont="1" applyFill="1" applyBorder="1" applyAlignment="1" applyProtection="1">
      <alignment horizontal="left" textRotation="90" wrapText="1"/>
      <protection locked="0"/>
    </xf>
    <xf numFmtId="0" fontId="12" fillId="12" borderId="7" xfId="0" applyFont="1" applyFill="1" applyBorder="1" applyAlignment="1" applyProtection="1">
      <alignment horizontal="center" textRotation="90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5" fillId="12" borderId="18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vertical="top"/>
    </xf>
    <xf numFmtId="0" fontId="0" fillId="0" borderId="0" xfId="0" applyFont="1" applyBorder="1" applyAlignment="1" applyProtection="1">
      <alignment vertical="top" wrapText="1"/>
    </xf>
    <xf numFmtId="0" fontId="5" fillId="0" borderId="53" xfId="0" applyFont="1" applyBorder="1" applyAlignment="1">
      <alignment textRotation="90" wrapText="1"/>
    </xf>
    <xf numFmtId="0" fontId="5" fillId="0" borderId="59" xfId="0" applyFont="1" applyBorder="1" applyAlignment="1">
      <alignment textRotation="90"/>
    </xf>
    <xf numFmtId="0" fontId="7" fillId="0" borderId="13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horizontal="center" vertical="center" textRotation="90" wrapText="1"/>
    </xf>
    <xf numFmtId="0" fontId="0" fillId="0" borderId="17" xfId="0" applyBorder="1" applyAlignment="1">
      <alignment wrapText="1"/>
    </xf>
    <xf numFmtId="0" fontId="0" fillId="0" borderId="59" xfId="0" applyBorder="1"/>
    <xf numFmtId="0" fontId="0" fillId="0" borderId="13" xfId="0" applyBorder="1"/>
    <xf numFmtId="0" fontId="0" fillId="0" borderId="17" xfId="0" applyBorder="1"/>
    <xf numFmtId="0" fontId="7" fillId="0" borderId="59" xfId="0" applyFont="1" applyBorder="1" applyAlignment="1">
      <alignment vertical="top" wrapText="1"/>
    </xf>
    <xf numFmtId="0" fontId="0" fillId="0" borderId="18" xfId="0" applyBorder="1"/>
    <xf numFmtId="0" fontId="7" fillId="0" borderId="64" xfId="0" applyFont="1" applyBorder="1" applyAlignment="1">
      <alignment vertical="top" wrapText="1"/>
    </xf>
    <xf numFmtId="0" fontId="5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vertical="top" wrapText="1"/>
    </xf>
    <xf numFmtId="16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14" fontId="0" fillId="13" borderId="31" xfId="0" applyNumberFormat="1" applyFont="1" applyFill="1" applyBorder="1" applyAlignment="1" applyProtection="1">
      <alignment horizontal="left" vertical="top"/>
      <protection locked="0"/>
    </xf>
    <xf numFmtId="0" fontId="0" fillId="0" borderId="7" xfId="0" applyNumberFormat="1" applyFont="1" applyBorder="1" applyAlignment="1">
      <alignment horizontal="left" vertical="top"/>
    </xf>
    <xf numFmtId="49" fontId="6" fillId="0" borderId="58" xfId="0" applyNumberFormat="1" applyFont="1" applyBorder="1"/>
    <xf numFmtId="0" fontId="0" fillId="0" borderId="53" xfId="0" applyFont="1" applyFill="1" applyBorder="1"/>
    <xf numFmtId="0" fontId="0" fillId="0" borderId="59" xfId="0" applyFont="1" applyFill="1" applyBorder="1"/>
    <xf numFmtId="49" fontId="5" fillId="0" borderId="60" xfId="0" applyNumberFormat="1" applyFont="1" applyBorder="1"/>
    <xf numFmtId="0" fontId="0" fillId="0" borderId="61" xfId="0" applyFont="1" applyBorder="1"/>
    <xf numFmtId="0" fontId="0" fillId="0" borderId="16" xfId="0" applyNumberFormat="1" applyFont="1" applyBorder="1" applyAlignment="1">
      <alignment horizontal="left" vertical="top"/>
    </xf>
    <xf numFmtId="49" fontId="5" fillId="0" borderId="61" xfId="0" applyNumberFormat="1" applyFont="1" applyBorder="1"/>
    <xf numFmtId="0" fontId="0" fillId="0" borderId="7" xfId="0" applyNumberFormat="1" applyFont="1" applyBorder="1" applyAlignment="1">
      <alignment horizontal="left"/>
    </xf>
    <xf numFmtId="0" fontId="0" fillId="0" borderId="16" xfId="0" applyNumberFormat="1" applyFont="1" applyBorder="1" applyAlignment="1">
      <alignment horizontal="left"/>
    </xf>
    <xf numFmtId="49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13" borderId="7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Alignment="1">
      <alignment vertical="top"/>
    </xf>
    <xf numFmtId="0" fontId="5" fillId="0" borderId="53" xfId="0" applyFont="1" applyBorder="1"/>
    <xf numFmtId="0" fontId="5" fillId="0" borderId="53" xfId="0" applyFont="1" applyBorder="1" applyAlignment="1"/>
    <xf numFmtId="0" fontId="5" fillId="0" borderId="59" xfId="0" applyFont="1" applyBorder="1"/>
    <xf numFmtId="0" fontId="10" fillId="13" borderId="7" xfId="0" applyFont="1" applyFill="1" applyBorder="1" applyAlignment="1" applyProtection="1">
      <alignment horizontal="center" vertical="center"/>
      <protection locked="0"/>
    </xf>
    <xf numFmtId="0" fontId="10" fillId="13" borderId="53" xfId="0" applyFont="1" applyFill="1" applyBorder="1" applyAlignment="1" applyProtection="1">
      <alignment horizontal="center" vertical="center"/>
      <protection locked="0"/>
    </xf>
    <xf numFmtId="0" fontId="10" fillId="13" borderId="16" xfId="0" applyFont="1" applyFill="1" applyBorder="1" applyAlignment="1" applyProtection="1">
      <alignment horizontal="center" vertical="center"/>
      <protection locked="0"/>
    </xf>
    <xf numFmtId="0" fontId="6" fillId="13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/>
    <xf numFmtId="0" fontId="7" fillId="0" borderId="0" xfId="0" applyFont="1" applyFill="1" applyBorder="1"/>
    <xf numFmtId="0" fontId="0" fillId="0" borderId="58" xfId="0" applyFont="1" applyBorder="1" applyProtection="1"/>
    <xf numFmtId="0" fontId="7" fillId="0" borderId="60" xfId="0" applyFont="1" applyFill="1" applyBorder="1" applyAlignment="1" applyProtection="1">
      <alignment vertical="center" wrapText="1"/>
    </xf>
    <xf numFmtId="0" fontId="13" fillId="0" borderId="0" xfId="0" applyFont="1" applyFill="1" applyBorder="1" applyProtection="1"/>
    <xf numFmtId="20" fontId="0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0" fillId="0" borderId="61" xfId="0" applyFont="1" applyBorder="1" applyProtection="1"/>
    <xf numFmtId="167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</xf>
    <xf numFmtId="14" fontId="0" fillId="0" borderId="0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168" fontId="12" fillId="0" borderId="0" xfId="1" applyNumberFormat="1" applyFont="1" applyFill="1" applyBorder="1" applyAlignment="1" applyProtection="1">
      <alignment horizontal="center"/>
    </xf>
    <xf numFmtId="14" fontId="0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12" xfId="0" applyFont="1" applyFill="1" applyBorder="1" applyProtection="1"/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vertical="center"/>
    </xf>
    <xf numFmtId="0" fontId="0" fillId="0" borderId="15" xfId="0" applyFont="1" applyBorder="1"/>
    <xf numFmtId="0" fontId="0" fillId="0" borderId="35" xfId="0" applyFont="1" applyBorder="1"/>
    <xf numFmtId="0" fontId="0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/>
    <xf numFmtId="0" fontId="0" fillId="13" borderId="31" xfId="0" applyFont="1" applyFill="1" applyBorder="1" applyAlignment="1" applyProtection="1">
      <alignment horizontal="left"/>
      <protection locked="0"/>
    </xf>
    <xf numFmtId="0" fontId="0" fillId="13" borderId="7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6" fillId="12" borderId="0" xfId="0" applyFont="1" applyFill="1" applyBorder="1" applyAlignment="1" applyProtection="1">
      <alignment vertical="top"/>
    </xf>
    <xf numFmtId="0" fontId="0" fillId="2" borderId="45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36" xfId="0" applyFont="1" applyFill="1" applyBorder="1" applyAlignment="1">
      <alignment vertical="top"/>
    </xf>
    <xf numFmtId="0" fontId="12" fillId="0" borderId="0" xfId="0" applyFont="1" applyFill="1" applyBorder="1" applyAlignment="1" applyProtection="1">
      <protection locked="0"/>
    </xf>
    <xf numFmtId="0" fontId="0" fillId="13" borderId="7" xfId="0" applyFont="1" applyFill="1" applyBorder="1" applyAlignment="1" applyProtection="1">
      <alignment horizontal="center" vertical="center"/>
      <protection locked="0"/>
    </xf>
    <xf numFmtId="170" fontId="12" fillId="0" borderId="0" xfId="0" applyNumberFormat="1" applyFont="1" applyFill="1" applyBorder="1" applyAlignment="1" applyProtection="1">
      <alignment horizontal="left" vertical="top"/>
      <protection locked="0"/>
    </xf>
    <xf numFmtId="0" fontId="13" fillId="0" borderId="5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7" fillId="0" borderId="6" xfId="0" applyNumberFormat="1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7" borderId="7" xfId="0" applyFont="1" applyFill="1" applyBorder="1" applyAlignment="1">
      <alignment wrapText="1"/>
    </xf>
    <xf numFmtId="0" fontId="7" fillId="7" borderId="16" xfId="0" applyFont="1" applyFill="1" applyBorder="1" applyAlignment="1">
      <alignment wrapText="1"/>
    </xf>
    <xf numFmtId="0" fontId="7" fillId="9" borderId="53" xfId="0" applyFont="1" applyFill="1" applyBorder="1"/>
    <xf numFmtId="0" fontId="7" fillId="9" borderId="7" xfId="0" applyFont="1" applyFill="1" applyBorder="1"/>
    <xf numFmtId="0" fontId="7" fillId="9" borderId="16" xfId="0" applyFont="1" applyFill="1" applyBorder="1"/>
    <xf numFmtId="0" fontId="7" fillId="10" borderId="53" xfId="0" applyFont="1" applyFill="1" applyBorder="1"/>
    <xf numFmtId="0" fontId="7" fillId="10" borderId="7" xfId="0" applyFont="1" applyFill="1" applyBorder="1"/>
    <xf numFmtId="0" fontId="7" fillId="10" borderId="16" xfId="0" applyFont="1" applyFill="1" applyBorder="1"/>
    <xf numFmtId="0" fontId="7" fillId="8" borderId="53" xfId="0" applyFont="1" applyFill="1" applyBorder="1" applyAlignment="1">
      <alignment wrapText="1"/>
    </xf>
    <xf numFmtId="0" fontId="7" fillId="5" borderId="63" xfId="0" applyFont="1" applyFill="1" applyBorder="1" applyAlignment="1">
      <alignment wrapText="1"/>
    </xf>
    <xf numFmtId="0" fontId="7" fillId="5" borderId="7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0" fontId="7" fillId="6" borderId="7" xfId="0" applyFont="1" applyFill="1" applyBorder="1" applyAlignment="1">
      <alignment horizontal="left" wrapText="1"/>
    </xf>
    <xf numFmtId="0" fontId="18" fillId="6" borderId="7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18" fillId="7" borderId="7" xfId="0" applyFont="1" applyFill="1" applyBorder="1" applyAlignment="1">
      <alignment horizontal="left" wrapText="1"/>
    </xf>
    <xf numFmtId="0" fontId="7" fillId="7" borderId="16" xfId="0" applyFont="1" applyFill="1" applyBorder="1" applyAlignment="1">
      <alignment horizontal="left" wrapText="1"/>
    </xf>
    <xf numFmtId="0" fontId="18" fillId="7" borderId="16" xfId="0" applyFont="1" applyFill="1" applyBorder="1" applyAlignment="1">
      <alignment horizontal="left" wrapText="1"/>
    </xf>
    <xf numFmtId="0" fontId="7" fillId="9" borderId="53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 wrapText="1"/>
    </xf>
    <xf numFmtId="0" fontId="7" fillId="9" borderId="16" xfId="0" applyFont="1" applyFill="1" applyBorder="1" applyAlignment="1">
      <alignment horizontal="left"/>
    </xf>
    <xf numFmtId="0" fontId="7" fillId="9" borderId="16" xfId="0" applyFont="1" applyFill="1" applyBorder="1" applyAlignment="1">
      <alignment horizontal="left" wrapText="1"/>
    </xf>
    <xf numFmtId="0" fontId="7" fillId="10" borderId="53" xfId="0" applyFont="1" applyFill="1" applyBorder="1" applyAlignment="1">
      <alignment horizontal="left"/>
    </xf>
    <xf numFmtId="0" fontId="7" fillId="10" borderId="53" xfId="0" applyFont="1" applyFill="1" applyBorder="1" applyAlignment="1">
      <alignment horizontal="left" wrapText="1"/>
    </xf>
    <xf numFmtId="0" fontId="7" fillId="10" borderId="7" xfId="0" applyFont="1" applyFill="1" applyBorder="1" applyAlignment="1">
      <alignment horizontal="left"/>
    </xf>
    <xf numFmtId="0" fontId="7" fillId="10" borderId="7" xfId="0" applyFont="1" applyFill="1" applyBorder="1" applyAlignment="1">
      <alignment horizontal="left" wrapText="1"/>
    </xf>
    <xf numFmtId="0" fontId="7" fillId="10" borderId="16" xfId="0" applyFont="1" applyFill="1" applyBorder="1" applyAlignment="1">
      <alignment horizontal="left"/>
    </xf>
    <xf numFmtId="0" fontId="7" fillId="10" borderId="16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5" borderId="63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wrapText="1"/>
    </xf>
    <xf numFmtId="0" fontId="18" fillId="8" borderId="7" xfId="0" applyFont="1" applyFill="1" applyBorder="1" applyAlignment="1">
      <alignment horizontal="left" wrapText="1"/>
    </xf>
    <xf numFmtId="0" fontId="7" fillId="8" borderId="53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Border="1" applyAlignment="1">
      <alignment vertical="center" textRotation="90"/>
    </xf>
    <xf numFmtId="0" fontId="7" fillId="0" borderId="0" xfId="0" applyFont="1" applyFill="1" applyBorder="1" applyAlignment="1">
      <alignment horizontal="left"/>
    </xf>
    <xf numFmtId="0" fontId="6" fillId="0" borderId="53" xfId="0" applyFont="1" applyBorder="1" applyAlignment="1">
      <alignment vertical="top"/>
    </xf>
    <xf numFmtId="0" fontId="6" fillId="0" borderId="59" xfId="0" applyFont="1" applyBorder="1" applyAlignment="1">
      <alignment vertical="top"/>
    </xf>
    <xf numFmtId="20" fontId="0" fillId="13" borderId="7" xfId="0" applyNumberFormat="1" applyFont="1" applyFill="1" applyBorder="1" applyAlignment="1" applyProtection="1">
      <alignment horizontal="left"/>
      <protection locked="0"/>
    </xf>
    <xf numFmtId="0" fontId="12" fillId="12" borderId="0" xfId="0" applyFont="1" applyFill="1" applyBorder="1" applyAlignment="1" applyProtection="1">
      <protection locked="0"/>
    </xf>
    <xf numFmtId="0" fontId="0" fillId="13" borderId="7" xfId="0" applyFont="1" applyFill="1" applyBorder="1" applyAlignment="1" applyProtection="1">
      <alignment horizontal="left" vertical="center"/>
      <protection locked="0"/>
    </xf>
    <xf numFmtId="20" fontId="0" fillId="13" borderId="7" xfId="0" applyNumberFormat="1" applyFont="1" applyFill="1" applyBorder="1" applyAlignment="1" applyProtection="1">
      <alignment horizontal="left" vertical="center"/>
      <protection locked="0"/>
    </xf>
    <xf numFmtId="0" fontId="11" fillId="13" borderId="7" xfId="0" applyFont="1" applyFill="1" applyBorder="1" applyAlignment="1" applyProtection="1">
      <alignment horizontal="center" vertical="center"/>
      <protection locked="0"/>
    </xf>
    <xf numFmtId="0" fontId="11" fillId="13" borderId="16" xfId="0" applyFont="1" applyFill="1" applyBorder="1" applyAlignment="1" applyProtection="1">
      <alignment horizontal="center" vertical="center"/>
      <protection locked="0"/>
    </xf>
    <xf numFmtId="0" fontId="5" fillId="12" borderId="7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0" fillId="12" borderId="0" xfId="0" applyFont="1" applyFill="1" applyBorder="1" applyAlignment="1" applyProtection="1">
      <protection locked="0"/>
    </xf>
    <xf numFmtId="0" fontId="5" fillId="12" borderId="0" xfId="0" applyFont="1" applyFill="1" applyBorder="1" applyAlignment="1" applyProtection="1">
      <alignment horizontal="right"/>
      <protection locked="0"/>
    </xf>
    <xf numFmtId="0" fontId="0" fillId="13" borderId="16" xfId="0" applyFont="1" applyFill="1" applyBorder="1" applyAlignment="1" applyProtection="1">
      <alignment horizontal="center" vertical="center"/>
      <protection locked="0"/>
    </xf>
    <xf numFmtId="0" fontId="10" fillId="12" borderId="0" xfId="0" applyFont="1" applyFill="1" applyAlignment="1" applyProtection="1">
      <alignment horizontal="left" vertical="top"/>
    </xf>
    <xf numFmtId="0" fontId="0" fillId="12" borderId="0" xfId="0" applyFont="1" applyFill="1" applyAlignment="1" applyProtection="1">
      <alignment horizontal="left" vertical="top"/>
    </xf>
    <xf numFmtId="49" fontId="6" fillId="12" borderId="58" xfId="0" applyNumberFormat="1" applyFont="1" applyFill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47" xfId="0" applyFont="1" applyBorder="1" applyAlignment="1">
      <alignment horizontal="left" vertical="top"/>
    </xf>
    <xf numFmtId="0" fontId="7" fillId="0" borderId="81" xfId="0" applyFont="1" applyFill="1" applyBorder="1" applyAlignment="1" applyProtection="1">
      <alignment vertical="center" wrapText="1"/>
    </xf>
    <xf numFmtId="0" fontId="12" fillId="0" borderId="76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Border="1" applyProtection="1"/>
    <xf numFmtId="49" fontId="9" fillId="0" borderId="58" xfId="0" applyNumberFormat="1" applyFont="1" applyBorder="1"/>
    <xf numFmtId="0" fontId="10" fillId="0" borderId="0" xfId="0" applyFont="1" applyAlignment="1" applyProtection="1">
      <alignment vertical="top"/>
    </xf>
    <xf numFmtId="0" fontId="12" fillId="12" borderId="15" xfId="0" applyFont="1" applyFill="1" applyBorder="1" applyAlignment="1" applyProtection="1">
      <protection locked="0"/>
    </xf>
    <xf numFmtId="0" fontId="0" fillId="12" borderId="53" xfId="0" applyFont="1" applyFill="1" applyBorder="1" applyAlignment="1">
      <alignment horizontal="center" vertical="center"/>
    </xf>
    <xf numFmtId="0" fontId="0" fillId="12" borderId="59" xfId="0" applyFont="1" applyFill="1" applyBorder="1" applyAlignment="1">
      <alignment horizontal="center" vertical="center"/>
    </xf>
    <xf numFmtId="1" fontId="0" fillId="13" borderId="79" xfId="0" applyNumberFormat="1" applyFont="1" applyFill="1" applyBorder="1" applyAlignment="1" applyProtection="1">
      <alignment horizontal="left"/>
      <protection locked="0"/>
    </xf>
    <xf numFmtId="14" fontId="0" fillId="13" borderId="60" xfId="0" applyNumberFormat="1" applyFont="1" applyFill="1" applyBorder="1" applyAlignment="1" applyProtection="1">
      <alignment horizontal="left"/>
      <protection locked="0"/>
    </xf>
    <xf numFmtId="0" fontId="0" fillId="13" borderId="60" xfId="0" applyFont="1" applyFill="1" applyBorder="1" applyAlignment="1" applyProtection="1">
      <alignment horizontal="left"/>
      <protection locked="0"/>
    </xf>
    <xf numFmtId="0" fontId="0" fillId="13" borderId="61" xfId="0" applyFont="1" applyFill="1" applyBorder="1" applyAlignment="1" applyProtection="1">
      <alignment horizontal="left"/>
      <protection locked="0"/>
    </xf>
    <xf numFmtId="0" fontId="0" fillId="13" borderId="16" xfId="0" applyFont="1" applyFill="1" applyBorder="1" applyAlignment="1" applyProtection="1">
      <alignment horizontal="left"/>
      <protection locked="0"/>
    </xf>
    <xf numFmtId="0" fontId="0" fillId="13" borderId="13" xfId="0" applyFont="1" applyFill="1" applyBorder="1" applyAlignment="1" applyProtection="1">
      <alignment horizontal="left"/>
      <protection locked="0"/>
    </xf>
    <xf numFmtId="0" fontId="0" fillId="13" borderId="13" xfId="0" applyFont="1" applyFill="1" applyBorder="1" applyAlignment="1" applyProtection="1">
      <alignment horizontal="center" vertical="center"/>
      <protection locked="0"/>
    </xf>
    <xf numFmtId="0" fontId="0" fillId="13" borderId="17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55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0" fillId="0" borderId="7" xfId="0" applyFont="1" applyFill="1" applyBorder="1" applyAlignment="1" applyProtection="1">
      <alignment horizontal="left" vertical="center"/>
    </xf>
    <xf numFmtId="0" fontId="0" fillId="0" borderId="1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35" xfId="0" applyFont="1" applyFill="1" applyBorder="1" applyAlignment="1" applyProtection="1">
      <alignment horizontal="left" vertical="center"/>
    </xf>
    <xf numFmtId="0" fontId="5" fillId="0" borderId="12" xfId="0" applyFont="1" applyFill="1" applyBorder="1" applyProtection="1"/>
    <xf numFmtId="0" fontId="5" fillId="0" borderId="35" xfId="0" applyFont="1" applyFill="1" applyBorder="1" applyProtection="1"/>
    <xf numFmtId="0" fontId="5" fillId="0" borderId="7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left" vertical="top" wrapText="1"/>
    </xf>
    <xf numFmtId="169" fontId="5" fillId="0" borderId="34" xfId="0" applyNumberFormat="1" applyFont="1" applyFill="1" applyBorder="1" applyAlignment="1" applyProtection="1">
      <alignment horizontal="center" vertical="center"/>
    </xf>
    <xf numFmtId="0" fontId="0" fillId="0" borderId="35" xfId="0" applyFont="1" applyFill="1" applyBorder="1" applyProtection="1"/>
    <xf numFmtId="0" fontId="5" fillId="2" borderId="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</xf>
    <xf numFmtId="14" fontId="0" fillId="13" borderId="7" xfId="0" applyNumberFormat="1" applyFont="1" applyFill="1" applyBorder="1" applyAlignment="1" applyProtection="1">
      <alignment horizontal="left" vertical="center"/>
      <protection locked="0"/>
    </xf>
    <xf numFmtId="0" fontId="0" fillId="13" borderId="21" xfId="0" applyFont="1" applyFill="1" applyBorder="1" applyAlignment="1" applyProtection="1">
      <alignment horizontal="center" vertical="center"/>
      <protection locked="0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14" fontId="0" fillId="13" borderId="7" xfId="0" applyNumberFormat="1" applyFont="1" applyFill="1" applyBorder="1" applyAlignment="1" applyProtection="1">
      <alignment horizontal="left"/>
      <protection locked="0"/>
    </xf>
    <xf numFmtId="0" fontId="5" fillId="13" borderId="7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Protection="1"/>
    <xf numFmtId="0" fontId="0" fillId="0" borderId="27" xfId="0" applyFont="1" applyFill="1" applyBorder="1"/>
    <xf numFmtId="0" fontId="0" fillId="0" borderId="57" xfId="0" applyFont="1" applyFill="1" applyBorder="1"/>
    <xf numFmtId="0" fontId="3" fillId="13" borderId="31" xfId="2" applyFont="1" applyFill="1" applyBorder="1" applyAlignment="1" applyProtection="1">
      <alignment horizontal="left"/>
      <protection locked="0"/>
    </xf>
    <xf numFmtId="0" fontId="0" fillId="13" borderId="30" xfId="0" applyFont="1" applyFill="1" applyBorder="1" applyAlignment="1" applyProtection="1">
      <alignment horizontal="left"/>
      <protection locked="0"/>
    </xf>
    <xf numFmtId="0" fontId="0" fillId="13" borderId="32" xfId="0" applyFont="1" applyFill="1" applyBorder="1" applyAlignment="1" applyProtection="1">
      <alignment horizontal="left"/>
      <protection locked="0"/>
    </xf>
    <xf numFmtId="0" fontId="0" fillId="13" borderId="31" xfId="0" applyFont="1" applyFill="1" applyBorder="1" applyAlignment="1" applyProtection="1">
      <alignment horizontal="left" vertical="top"/>
      <protection locked="0"/>
    </xf>
    <xf numFmtId="0" fontId="0" fillId="13" borderId="30" xfId="0" applyFont="1" applyFill="1" applyBorder="1" applyAlignment="1" applyProtection="1">
      <alignment horizontal="left" vertical="top"/>
      <protection locked="0"/>
    </xf>
    <xf numFmtId="0" fontId="0" fillId="13" borderId="32" xfId="0" applyFont="1" applyFill="1" applyBorder="1" applyAlignment="1" applyProtection="1">
      <alignment horizontal="left" vertical="top"/>
      <protection locked="0"/>
    </xf>
    <xf numFmtId="0" fontId="0" fillId="13" borderId="7" xfId="0" applyFont="1" applyFill="1" applyBorder="1" applyAlignment="1" applyProtection="1">
      <alignment horizontal="left" vertical="top"/>
      <protection locked="0"/>
    </xf>
    <xf numFmtId="0" fontId="0" fillId="13" borderId="31" xfId="0" applyFont="1" applyFill="1" applyBorder="1" applyAlignment="1" applyProtection="1">
      <alignment horizontal="left"/>
      <protection locked="0"/>
    </xf>
    <xf numFmtId="164" fontId="0" fillId="13" borderId="21" xfId="0" applyNumberFormat="1" applyFont="1" applyFill="1" applyBorder="1" applyAlignment="1" applyProtection="1">
      <alignment horizontal="left" vertical="top"/>
      <protection locked="0"/>
    </xf>
    <xf numFmtId="49" fontId="0" fillId="13" borderId="1" xfId="0" applyNumberFormat="1" applyFont="1" applyFill="1" applyBorder="1" applyAlignment="1" applyProtection="1">
      <alignment horizontal="left" vertical="top"/>
      <protection locked="0"/>
    </xf>
    <xf numFmtId="49" fontId="0" fillId="13" borderId="2" xfId="0" applyNumberFormat="1" applyFont="1" applyFill="1" applyBorder="1" applyAlignment="1" applyProtection="1">
      <alignment horizontal="left" vertical="top"/>
      <protection locked="0"/>
    </xf>
    <xf numFmtId="49" fontId="0" fillId="13" borderId="3" xfId="0" applyNumberFormat="1" applyFont="1" applyFill="1" applyBorder="1" applyAlignment="1" applyProtection="1">
      <alignment horizontal="left" vertical="top"/>
      <protection locked="0"/>
    </xf>
    <xf numFmtId="0" fontId="0" fillId="13" borderId="31" xfId="0" applyFont="1" applyFill="1" applyBorder="1" applyAlignment="1" applyProtection="1">
      <alignment vertical="top"/>
      <protection locked="0"/>
    </xf>
    <xf numFmtId="0" fontId="0" fillId="13" borderId="30" xfId="0" applyFont="1" applyFill="1" applyBorder="1" applyAlignment="1" applyProtection="1">
      <alignment vertical="top"/>
      <protection locked="0"/>
    </xf>
    <xf numFmtId="0" fontId="0" fillId="13" borderId="32" xfId="0" applyFont="1" applyFill="1" applyBorder="1" applyAlignment="1" applyProtection="1">
      <alignment vertical="top"/>
      <protection locked="0"/>
    </xf>
    <xf numFmtId="0" fontId="0" fillId="13" borderId="7" xfId="0" applyFont="1" applyFill="1" applyBorder="1" applyAlignment="1" applyProtection="1">
      <alignment vertical="top"/>
      <protection locked="0"/>
    </xf>
    <xf numFmtId="164" fontId="0" fillId="13" borderId="21" xfId="0" applyNumberFormat="1" applyFont="1" applyFill="1" applyBorder="1" applyAlignment="1" applyProtection="1">
      <alignment vertical="top"/>
      <protection locked="0"/>
    </xf>
    <xf numFmtId="0" fontId="3" fillId="13" borderId="31" xfId="2" applyFill="1" applyBorder="1" applyAlignment="1" applyProtection="1">
      <alignment horizontal="left"/>
      <protection locked="0"/>
    </xf>
    <xf numFmtId="164" fontId="0" fillId="13" borderId="4" xfId="0" applyNumberFormat="1" applyFont="1" applyFill="1" applyBorder="1" applyAlignment="1" applyProtection="1">
      <alignment horizontal="left"/>
      <protection locked="0"/>
    </xf>
    <xf numFmtId="164" fontId="0" fillId="13" borderId="0" xfId="0" applyNumberFormat="1" applyFont="1" applyFill="1" applyBorder="1" applyAlignment="1" applyProtection="1">
      <alignment horizontal="left"/>
      <protection locked="0"/>
    </xf>
    <xf numFmtId="164" fontId="0" fillId="13" borderId="5" xfId="0" applyNumberFormat="1" applyFont="1" applyFill="1" applyBorder="1" applyAlignment="1" applyProtection="1">
      <alignment horizontal="left"/>
      <protection locked="0"/>
    </xf>
    <xf numFmtId="164" fontId="0" fillId="13" borderId="1" xfId="0" applyNumberFormat="1" applyFont="1" applyFill="1" applyBorder="1" applyAlignment="1" applyProtection="1">
      <alignment horizontal="left" vertical="top"/>
      <protection locked="0"/>
    </xf>
    <xf numFmtId="164" fontId="0" fillId="13" borderId="2" xfId="0" applyNumberFormat="1" applyFont="1" applyFill="1" applyBorder="1" applyAlignment="1" applyProtection="1">
      <alignment horizontal="left" vertical="top"/>
      <protection locked="0"/>
    </xf>
    <xf numFmtId="164" fontId="0" fillId="13" borderId="3" xfId="0" applyNumberFormat="1" applyFont="1" applyFill="1" applyBorder="1" applyAlignment="1" applyProtection="1">
      <alignment horizontal="left" vertical="top"/>
      <protection locked="0"/>
    </xf>
    <xf numFmtId="0" fontId="0" fillId="13" borderId="1" xfId="0" applyFont="1" applyFill="1" applyBorder="1" applyAlignment="1" applyProtection="1">
      <alignment horizontal="left"/>
      <protection locked="0"/>
    </xf>
    <xf numFmtId="0" fontId="0" fillId="13" borderId="2" xfId="0" applyFont="1" applyFill="1" applyBorder="1" applyAlignment="1" applyProtection="1">
      <alignment horizontal="left"/>
      <protection locked="0"/>
    </xf>
    <xf numFmtId="0" fontId="0" fillId="13" borderId="3" xfId="0" applyFont="1" applyFill="1" applyBorder="1" applyAlignment="1" applyProtection="1">
      <alignment horizontal="left"/>
      <protection locked="0"/>
    </xf>
    <xf numFmtId="164" fontId="0" fillId="13" borderId="25" xfId="0" applyNumberFormat="1" applyFont="1" applyFill="1" applyBorder="1" applyAlignment="1" applyProtection="1">
      <alignment horizontal="left"/>
      <protection locked="0"/>
    </xf>
    <xf numFmtId="164" fontId="0" fillId="13" borderId="26" xfId="0" applyNumberFormat="1" applyFont="1" applyFill="1" applyBorder="1" applyAlignment="1" applyProtection="1">
      <alignment horizontal="left"/>
      <protection locked="0"/>
    </xf>
    <xf numFmtId="164" fontId="0" fillId="13" borderId="40" xfId="0" applyNumberFormat="1" applyFont="1" applyFill="1" applyBorder="1" applyAlignment="1" applyProtection="1">
      <alignment horizontal="left"/>
      <protection locked="0"/>
    </xf>
    <xf numFmtId="0" fontId="3" fillId="13" borderId="31" xfId="2" applyFill="1" applyBorder="1" applyAlignment="1" applyProtection="1">
      <alignment horizontal="left" vertical="top"/>
      <protection locked="0"/>
    </xf>
    <xf numFmtId="0" fontId="6" fillId="13" borderId="31" xfId="0" applyFont="1" applyFill="1" applyBorder="1" applyAlignment="1" applyProtection="1">
      <alignment horizontal="left" vertical="top"/>
      <protection locked="0"/>
    </xf>
    <xf numFmtId="0" fontId="6" fillId="13" borderId="30" xfId="0" applyFont="1" applyFill="1" applyBorder="1" applyAlignment="1" applyProtection="1">
      <alignment horizontal="left" vertical="top"/>
      <protection locked="0"/>
    </xf>
    <xf numFmtId="0" fontId="6" fillId="13" borderId="32" xfId="0" applyFont="1" applyFill="1" applyBorder="1" applyAlignment="1" applyProtection="1">
      <alignment horizontal="left" vertical="top"/>
      <protection locked="0"/>
    </xf>
    <xf numFmtId="0" fontId="5" fillId="0" borderId="18" xfId="0" applyFont="1" applyFill="1" applyBorder="1" applyAlignment="1">
      <alignment horizontal="left" vertical="top"/>
    </xf>
    <xf numFmtId="0" fontId="5" fillId="0" borderId="36" xfId="0" applyFont="1" applyFill="1" applyBorder="1" applyAlignment="1">
      <alignment horizontal="left" vertical="top"/>
    </xf>
    <xf numFmtId="0" fontId="0" fillId="0" borderId="0" xfId="0" applyFont="1" applyAlignment="1" applyProtection="1">
      <alignment horizontal="left" vertical="top" wrapText="1"/>
    </xf>
    <xf numFmtId="0" fontId="0" fillId="12" borderId="0" xfId="0" applyFont="1" applyFill="1" applyAlignment="1" applyProtection="1"/>
    <xf numFmtId="0" fontId="0" fillId="12" borderId="0" xfId="0" applyFont="1" applyFill="1" applyAlignment="1"/>
    <xf numFmtId="0" fontId="0" fillId="0" borderId="0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9" fillId="13" borderId="11" xfId="0" applyFont="1" applyFill="1" applyBorder="1" applyAlignment="1" applyProtection="1">
      <alignment horizontal="center" vertical="center"/>
      <protection locked="0"/>
    </xf>
    <xf numFmtId="0" fontId="9" fillId="13" borderId="0" xfId="0" applyFont="1" applyFill="1" applyBorder="1" applyAlignment="1" applyProtection="1">
      <alignment horizontal="center" vertical="center"/>
      <protection locked="0"/>
    </xf>
    <xf numFmtId="0" fontId="9" fillId="13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/>
    </xf>
    <xf numFmtId="0" fontId="0" fillId="2" borderId="15" xfId="0" applyFont="1" applyFill="1" applyBorder="1" applyAlignment="1" applyProtection="1">
      <alignment horizontal="center"/>
    </xf>
    <xf numFmtId="0" fontId="0" fillId="2" borderId="35" xfId="0" applyFont="1" applyFill="1" applyBorder="1" applyAlignment="1" applyProtection="1">
      <alignment horizontal="center"/>
    </xf>
    <xf numFmtId="0" fontId="20" fillId="13" borderId="1" xfId="0" applyFont="1" applyFill="1" applyBorder="1" applyAlignment="1" applyProtection="1">
      <alignment horizontal="left" vertical="top" wrapText="1"/>
      <protection locked="0"/>
    </xf>
    <xf numFmtId="0" fontId="20" fillId="13" borderId="2" xfId="0" applyFont="1" applyFill="1" applyBorder="1" applyAlignment="1" applyProtection="1">
      <alignment horizontal="left" vertical="top" wrapText="1"/>
      <protection locked="0"/>
    </xf>
    <xf numFmtId="0" fontId="20" fillId="13" borderId="3" xfId="0" applyFont="1" applyFill="1" applyBorder="1" applyAlignment="1" applyProtection="1">
      <alignment horizontal="left" vertical="top" wrapText="1"/>
      <protection locked="0"/>
    </xf>
    <xf numFmtId="0" fontId="20" fillId="13" borderId="4" xfId="0" applyFont="1" applyFill="1" applyBorder="1" applyAlignment="1" applyProtection="1">
      <alignment horizontal="left" vertical="top" wrapText="1"/>
      <protection locked="0"/>
    </xf>
    <xf numFmtId="0" fontId="20" fillId="13" borderId="0" xfId="0" applyFont="1" applyFill="1" applyBorder="1" applyAlignment="1" applyProtection="1">
      <alignment horizontal="left" vertical="top" wrapText="1"/>
      <protection locked="0"/>
    </xf>
    <xf numFmtId="0" fontId="20" fillId="13" borderId="5" xfId="0" applyFont="1" applyFill="1" applyBorder="1" applyAlignment="1" applyProtection="1">
      <alignment horizontal="left" vertical="top" wrapText="1"/>
      <protection locked="0"/>
    </xf>
    <xf numFmtId="0" fontId="20" fillId="13" borderId="25" xfId="0" applyFont="1" applyFill="1" applyBorder="1" applyAlignment="1" applyProtection="1">
      <alignment horizontal="left" vertical="top" wrapText="1"/>
      <protection locked="0"/>
    </xf>
    <xf numFmtId="0" fontId="20" fillId="13" borderId="26" xfId="0" applyFont="1" applyFill="1" applyBorder="1" applyAlignment="1" applyProtection="1">
      <alignment horizontal="left" vertical="top" wrapText="1"/>
      <protection locked="0"/>
    </xf>
    <xf numFmtId="0" fontId="20" fillId="13" borderId="40" xfId="0" applyFont="1" applyFill="1" applyBorder="1" applyAlignment="1" applyProtection="1">
      <alignment horizontal="left" vertical="top" wrapText="1"/>
      <protection locked="0"/>
    </xf>
    <xf numFmtId="0" fontId="0" fillId="13" borderId="31" xfId="0" applyFont="1" applyFill="1" applyBorder="1" applyAlignment="1" applyProtection="1">
      <alignment horizontal="left" vertical="center"/>
      <protection locked="0"/>
    </xf>
    <xf numFmtId="0" fontId="0" fillId="13" borderId="30" xfId="0" applyFont="1" applyFill="1" applyBorder="1" applyAlignment="1" applyProtection="1">
      <alignment horizontal="left" vertical="center"/>
      <protection locked="0"/>
    </xf>
    <xf numFmtId="0" fontId="0" fillId="13" borderId="32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0" fontId="0" fillId="13" borderId="8" xfId="0" applyFont="1" applyFill="1" applyBorder="1" applyAlignment="1" applyProtection="1">
      <alignment horizontal="left" vertical="top"/>
      <protection locked="0"/>
    </xf>
    <xf numFmtId="0" fontId="0" fillId="13" borderId="9" xfId="0" applyFont="1" applyFill="1" applyBorder="1" applyAlignment="1" applyProtection="1">
      <alignment horizontal="left" vertical="top"/>
      <protection locked="0"/>
    </xf>
    <xf numFmtId="0" fontId="0" fillId="13" borderId="10" xfId="0" applyFont="1" applyFill="1" applyBorder="1" applyAlignment="1" applyProtection="1">
      <alignment horizontal="left" vertical="top"/>
      <protection locked="0"/>
    </xf>
    <xf numFmtId="0" fontId="0" fillId="13" borderId="11" xfId="0" applyFont="1" applyFill="1" applyBorder="1" applyAlignment="1" applyProtection="1">
      <alignment horizontal="left" vertical="top"/>
      <protection locked="0"/>
    </xf>
    <xf numFmtId="0" fontId="0" fillId="13" borderId="0" xfId="0" applyFont="1" applyFill="1" applyBorder="1" applyAlignment="1" applyProtection="1">
      <alignment horizontal="left" vertical="top"/>
      <protection locked="0"/>
    </xf>
    <xf numFmtId="0" fontId="0" fillId="13" borderId="12" xfId="0" applyFont="1" applyFill="1" applyBorder="1" applyAlignment="1" applyProtection="1">
      <alignment horizontal="left" vertical="top"/>
      <protection locked="0"/>
    </xf>
    <xf numFmtId="0" fontId="0" fillId="13" borderId="14" xfId="0" applyFont="1" applyFill="1" applyBorder="1" applyAlignment="1" applyProtection="1">
      <alignment horizontal="left" vertical="top"/>
      <protection locked="0"/>
    </xf>
    <xf numFmtId="0" fontId="0" fillId="13" borderId="15" xfId="0" applyFont="1" applyFill="1" applyBorder="1" applyAlignment="1" applyProtection="1">
      <alignment horizontal="left" vertical="top"/>
      <protection locked="0"/>
    </xf>
    <xf numFmtId="0" fontId="0" fillId="13" borderId="35" xfId="0" applyFont="1" applyFill="1" applyBorder="1" applyAlignment="1" applyProtection="1">
      <alignment horizontal="left" vertical="top"/>
      <protection locked="0"/>
    </xf>
    <xf numFmtId="14" fontId="0" fillId="13" borderId="31" xfId="0" applyNumberFormat="1" applyFont="1" applyFill="1" applyBorder="1" applyAlignment="1" applyProtection="1">
      <alignment horizontal="left" vertical="center"/>
      <protection locked="0"/>
    </xf>
    <xf numFmtId="164" fontId="0" fillId="2" borderId="21" xfId="0" applyNumberFormat="1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12" fillId="0" borderId="30" xfId="0" applyFont="1" applyFill="1" applyBorder="1" applyAlignment="1" applyProtection="1">
      <alignment horizontal="right"/>
    </xf>
    <xf numFmtId="0" fontId="12" fillId="0" borderId="69" xfId="0" applyFont="1" applyFill="1" applyBorder="1" applyAlignment="1" applyProtection="1">
      <alignment horizontal="right"/>
    </xf>
    <xf numFmtId="0" fontId="12" fillId="0" borderId="33" xfId="0" applyFont="1" applyFill="1" applyBorder="1" applyAlignment="1" applyProtection="1">
      <alignment horizontal="right"/>
    </xf>
    <xf numFmtId="0" fontId="12" fillId="0" borderId="80" xfId="0" applyFont="1" applyFill="1" applyBorder="1" applyAlignment="1" applyProtection="1">
      <alignment horizontal="right"/>
    </xf>
    <xf numFmtId="0" fontId="13" fillId="0" borderId="78" xfId="0" applyFont="1" applyBorder="1" applyAlignment="1" applyProtection="1">
      <alignment horizontal="center"/>
    </xf>
    <xf numFmtId="0" fontId="13" fillId="0" borderId="47" xfId="0" applyFont="1" applyBorder="1" applyAlignment="1" applyProtection="1">
      <alignment horizontal="center"/>
    </xf>
    <xf numFmtId="0" fontId="13" fillId="0" borderId="52" xfId="0" applyFont="1" applyBorder="1" applyAlignment="1" applyProtection="1">
      <alignment horizontal="center"/>
    </xf>
    <xf numFmtId="0" fontId="13" fillId="0" borderId="53" xfId="0" applyFont="1" applyBorder="1" applyAlignment="1" applyProtection="1">
      <alignment horizontal="center"/>
    </xf>
    <xf numFmtId="0" fontId="13" fillId="0" borderId="59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left"/>
    </xf>
    <xf numFmtId="14" fontId="7" fillId="0" borderId="30" xfId="0" applyNumberFormat="1" applyFont="1" applyFill="1" applyBorder="1" applyAlignment="1" applyProtection="1">
      <alignment horizontal="right" vertical="top"/>
    </xf>
    <xf numFmtId="14" fontId="7" fillId="0" borderId="69" xfId="0" applyNumberFormat="1" applyFont="1" applyFill="1" applyBorder="1" applyAlignment="1" applyProtection="1">
      <alignment horizontal="right" vertical="top"/>
    </xf>
    <xf numFmtId="14" fontId="0" fillId="13" borderId="7" xfId="0" applyNumberFormat="1" applyFont="1" applyFill="1" applyBorder="1" applyAlignment="1" applyProtection="1">
      <alignment horizontal="left" vertical="top"/>
      <protection locked="0"/>
    </xf>
    <xf numFmtId="14" fontId="0" fillId="13" borderId="31" xfId="0" applyNumberFormat="1" applyFont="1" applyFill="1" applyBorder="1" applyAlignment="1" applyProtection="1">
      <alignment horizontal="left" vertical="top"/>
      <protection locked="0"/>
    </xf>
    <xf numFmtId="0" fontId="0" fillId="2" borderId="7" xfId="0" applyFont="1" applyFill="1" applyBorder="1" applyAlignment="1" applyProtection="1">
      <alignment horizontal="left"/>
    </xf>
    <xf numFmtId="164" fontId="0" fillId="2" borderId="21" xfId="0" applyNumberFormat="1" applyFont="1" applyFill="1" applyBorder="1" applyAlignment="1" applyProtection="1">
      <alignment horizontal="left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>
      <alignment horizontal="left"/>
    </xf>
    <xf numFmtId="0" fontId="0" fillId="2" borderId="30" xfId="0" applyFont="1" applyFill="1" applyBorder="1" applyAlignment="1">
      <alignment horizontal="left"/>
    </xf>
    <xf numFmtId="0" fontId="0" fillId="2" borderId="32" xfId="0" applyFont="1" applyFill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1" xfId="0" applyFont="1" applyFill="1" applyBorder="1" applyAlignment="1" applyProtection="1">
      <alignment horizontal="left" vertical="top"/>
      <protection locked="0"/>
    </xf>
    <xf numFmtId="0" fontId="0" fillId="13" borderId="2" xfId="0" applyFont="1" applyFill="1" applyBorder="1" applyAlignment="1" applyProtection="1">
      <alignment horizontal="left" vertical="top"/>
      <protection locked="0"/>
    </xf>
    <xf numFmtId="0" fontId="0" fillId="13" borderId="3" xfId="0" applyFont="1" applyFill="1" applyBorder="1" applyAlignment="1" applyProtection="1">
      <alignment horizontal="left" vertical="top"/>
      <protection locked="0"/>
    </xf>
    <xf numFmtId="0" fontId="0" fillId="13" borderId="4" xfId="0" applyFont="1" applyFill="1" applyBorder="1" applyAlignment="1" applyProtection="1">
      <alignment horizontal="left" vertical="top"/>
      <protection locked="0"/>
    </xf>
    <xf numFmtId="0" fontId="0" fillId="13" borderId="5" xfId="0" applyFont="1" applyFill="1" applyBorder="1" applyAlignment="1" applyProtection="1">
      <alignment horizontal="left" vertical="top"/>
      <protection locked="0"/>
    </xf>
    <xf numFmtId="0" fontId="0" fillId="13" borderId="25" xfId="0" applyFont="1" applyFill="1" applyBorder="1" applyAlignment="1" applyProtection="1">
      <alignment horizontal="left" vertical="top"/>
      <protection locked="0"/>
    </xf>
    <xf numFmtId="0" fontId="0" fillId="13" borderId="26" xfId="0" applyFont="1" applyFill="1" applyBorder="1" applyAlignment="1" applyProtection="1">
      <alignment horizontal="left" vertical="top"/>
      <protection locked="0"/>
    </xf>
    <xf numFmtId="0" fontId="0" fillId="13" borderId="40" xfId="0" applyFont="1" applyFill="1" applyBorder="1" applyAlignment="1" applyProtection="1">
      <alignment horizontal="left" vertical="top"/>
      <protection locked="0"/>
    </xf>
    <xf numFmtId="0" fontId="0" fillId="0" borderId="16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</xf>
    <xf numFmtId="0" fontId="5" fillId="13" borderId="31" xfId="0" applyFont="1" applyFill="1" applyBorder="1" applyAlignment="1" applyProtection="1">
      <alignment horizontal="center" vertical="center"/>
      <protection locked="0"/>
    </xf>
    <xf numFmtId="0" fontId="5" fillId="13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168" fontId="12" fillId="0" borderId="0" xfId="1" applyNumberFormat="1" applyFont="1" applyFill="1" applyBorder="1" applyAlignment="1" applyProtection="1">
      <alignment horizontal="center"/>
    </xf>
    <xf numFmtId="170" fontId="0" fillId="13" borderId="31" xfId="0" applyNumberFormat="1" applyFont="1" applyFill="1" applyBorder="1" applyAlignment="1" applyProtection="1">
      <alignment horizontal="left" vertical="top"/>
      <protection locked="0"/>
    </xf>
    <xf numFmtId="170" fontId="0" fillId="13" borderId="30" xfId="0" applyNumberFormat="1" applyFont="1" applyFill="1" applyBorder="1" applyAlignment="1" applyProtection="1">
      <alignment horizontal="left" vertical="top"/>
      <protection locked="0"/>
    </xf>
    <xf numFmtId="170" fontId="0" fillId="13" borderId="32" xfId="0" applyNumberFormat="1" applyFont="1" applyFill="1" applyBorder="1" applyAlignment="1" applyProtection="1">
      <alignment horizontal="left" vertical="top"/>
      <protection locked="0"/>
    </xf>
    <xf numFmtId="14" fontId="0" fillId="13" borderId="30" xfId="0" applyNumberFormat="1" applyFont="1" applyFill="1" applyBorder="1" applyAlignment="1" applyProtection="1">
      <alignment horizontal="left" vertical="top"/>
      <protection locked="0"/>
    </xf>
    <xf numFmtId="14" fontId="0" fillId="13" borderId="32" xfId="0" applyNumberFormat="1" applyFont="1" applyFill="1" applyBorder="1" applyAlignment="1" applyProtection="1">
      <alignment horizontal="left" vertical="top"/>
      <protection locked="0"/>
    </xf>
    <xf numFmtId="0" fontId="0" fillId="13" borderId="1" xfId="0" applyFont="1" applyFill="1" applyBorder="1" applyAlignment="1" applyProtection="1">
      <alignment horizontal="left" vertical="top" wrapText="1"/>
      <protection locked="0"/>
    </xf>
    <xf numFmtId="0" fontId="0" fillId="13" borderId="2" xfId="0" applyFont="1" applyFill="1" applyBorder="1" applyAlignment="1" applyProtection="1">
      <alignment horizontal="left" vertical="top" wrapText="1"/>
      <protection locked="0"/>
    </xf>
    <xf numFmtId="0" fontId="0" fillId="13" borderId="3" xfId="0" applyFont="1" applyFill="1" applyBorder="1" applyAlignment="1" applyProtection="1">
      <alignment horizontal="left" vertical="top" wrapText="1"/>
      <protection locked="0"/>
    </xf>
    <xf numFmtId="0" fontId="0" fillId="13" borderId="4" xfId="0" applyFont="1" applyFill="1" applyBorder="1" applyAlignment="1" applyProtection="1">
      <alignment horizontal="left" vertical="top" wrapText="1"/>
      <protection locked="0"/>
    </xf>
    <xf numFmtId="0" fontId="0" fillId="13" borderId="0" xfId="0" applyFont="1" applyFill="1" applyBorder="1" applyAlignment="1" applyProtection="1">
      <alignment horizontal="left" vertical="top" wrapText="1"/>
      <protection locked="0"/>
    </xf>
    <xf numFmtId="0" fontId="0" fillId="13" borderId="5" xfId="0" applyFont="1" applyFill="1" applyBorder="1" applyAlignment="1" applyProtection="1">
      <alignment horizontal="left" vertical="top" wrapText="1"/>
      <protection locked="0"/>
    </xf>
    <xf numFmtId="0" fontId="0" fillId="13" borderId="25" xfId="0" applyFont="1" applyFill="1" applyBorder="1" applyAlignment="1" applyProtection="1">
      <alignment horizontal="left" vertical="top" wrapText="1"/>
      <protection locked="0"/>
    </xf>
    <xf numFmtId="0" fontId="0" fillId="13" borderId="26" xfId="0" applyFont="1" applyFill="1" applyBorder="1" applyAlignment="1" applyProtection="1">
      <alignment horizontal="left" vertical="top" wrapText="1"/>
      <protection locked="0"/>
    </xf>
    <xf numFmtId="0" fontId="0" fillId="13" borderId="40" xfId="0" applyFont="1" applyFill="1" applyBorder="1" applyAlignment="1" applyProtection="1">
      <alignment horizontal="left" vertical="top" wrapText="1"/>
      <protection locked="0"/>
    </xf>
    <xf numFmtId="165" fontId="0" fillId="0" borderId="30" xfId="0" applyNumberFormat="1" applyFont="1" applyFill="1" applyBorder="1" applyAlignment="1" applyProtection="1">
      <alignment horizontal="left"/>
      <protection locked="0"/>
    </xf>
    <xf numFmtId="14" fontId="12" fillId="0" borderId="30" xfId="0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ont="1" applyFill="1" applyBorder="1" applyAlignment="1" applyProtection="1">
      <alignment horizontal="left"/>
      <protection locked="0"/>
    </xf>
    <xf numFmtId="14" fontId="12" fillId="0" borderId="32" xfId="0" applyNumberFormat="1" applyFont="1" applyFill="1" applyBorder="1" applyAlignment="1" applyProtection="1">
      <alignment horizontal="right" vertical="top"/>
    </xf>
    <xf numFmtId="14" fontId="12" fillId="0" borderId="13" xfId="0" applyNumberFormat="1" applyFont="1" applyFill="1" applyBorder="1" applyAlignment="1" applyProtection="1">
      <alignment horizontal="right" vertical="top"/>
    </xf>
    <xf numFmtId="0" fontId="6" fillId="12" borderId="0" xfId="0" applyFont="1" applyFill="1" applyBorder="1" applyAlignment="1" applyProtection="1">
      <alignment horizontal="left" vertical="top"/>
    </xf>
    <xf numFmtId="0" fontId="11" fillId="2" borderId="31" xfId="0" applyFont="1" applyFill="1" applyBorder="1" applyAlignment="1" applyProtection="1">
      <alignment horizontal="left" vertical="top"/>
      <protection locked="0"/>
    </xf>
    <xf numFmtId="0" fontId="11" fillId="2" borderId="30" xfId="0" applyFont="1" applyFill="1" applyBorder="1" applyAlignment="1" applyProtection="1">
      <alignment horizontal="left" vertical="top"/>
      <protection locked="0"/>
    </xf>
    <xf numFmtId="0" fontId="11" fillId="2" borderId="32" xfId="0" applyFont="1" applyFill="1" applyBorder="1" applyAlignment="1" applyProtection="1">
      <alignment horizontal="left" vertical="top"/>
      <protection locked="0"/>
    </xf>
    <xf numFmtId="0" fontId="15" fillId="0" borderId="6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13" borderId="31" xfId="0" applyFont="1" applyFill="1" applyBorder="1" applyAlignment="1" applyProtection="1">
      <alignment horizontal="center" vertical="top" wrapText="1"/>
      <protection locked="0"/>
    </xf>
    <xf numFmtId="0" fontId="15" fillId="13" borderId="30" xfId="0" applyFont="1" applyFill="1" applyBorder="1" applyAlignment="1" applyProtection="1">
      <alignment horizontal="center" vertical="top" wrapText="1"/>
      <protection locked="0"/>
    </xf>
    <xf numFmtId="0" fontId="15" fillId="13" borderId="69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 applyProtection="1">
      <alignment horizontal="center" vertical="top" wrapText="1"/>
      <protection locked="0"/>
    </xf>
    <xf numFmtId="0" fontId="15" fillId="13" borderId="1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left" vertical="center"/>
    </xf>
    <xf numFmtId="0" fontId="15" fillId="0" borderId="58" xfId="0" applyFont="1" applyFill="1" applyBorder="1" applyAlignment="1">
      <alignment horizontal="left" vertical="center" wrapText="1"/>
    </xf>
    <xf numFmtId="0" fontId="15" fillId="0" borderId="53" xfId="0" applyFont="1" applyFill="1" applyBorder="1" applyAlignment="1">
      <alignment horizontal="left" vertical="center" wrapText="1"/>
    </xf>
    <xf numFmtId="0" fontId="15" fillId="13" borderId="53" xfId="0" applyFont="1" applyFill="1" applyBorder="1" applyAlignment="1" applyProtection="1">
      <alignment horizontal="left" vertical="top" wrapText="1"/>
      <protection locked="0"/>
    </xf>
    <xf numFmtId="0" fontId="15" fillId="13" borderId="59" xfId="0" applyFont="1" applyFill="1" applyBorder="1" applyAlignment="1" applyProtection="1">
      <alignment horizontal="left" vertical="top" wrapText="1"/>
      <protection locked="0"/>
    </xf>
    <xf numFmtId="0" fontId="15" fillId="0" borderId="61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13" borderId="16" xfId="0" applyFont="1" applyFill="1" applyBorder="1" applyAlignment="1" applyProtection="1">
      <alignment horizontal="left" vertical="top" wrapText="1"/>
      <protection locked="0"/>
    </xf>
    <xf numFmtId="0" fontId="15" fillId="13" borderId="17" xfId="0" applyFont="1" applyFill="1" applyBorder="1" applyAlignment="1" applyProtection="1">
      <alignment horizontal="left" vertical="top" wrapText="1"/>
      <protection locked="0"/>
    </xf>
    <xf numFmtId="0" fontId="15" fillId="13" borderId="7" xfId="0" applyFont="1" applyFill="1" applyBorder="1" applyAlignment="1" applyProtection="1">
      <alignment horizontal="left" vertical="top" wrapText="1"/>
      <protection locked="0"/>
    </xf>
    <xf numFmtId="0" fontId="15" fillId="13" borderId="13" xfId="0" applyFont="1" applyFill="1" applyBorder="1" applyAlignment="1" applyProtection="1">
      <alignment horizontal="left" vertical="top" wrapText="1"/>
      <protection locked="0"/>
    </xf>
    <xf numFmtId="0" fontId="5" fillId="12" borderId="18" xfId="0" applyFont="1" applyFill="1" applyBorder="1" applyAlignment="1" applyProtection="1">
      <alignment horizontal="left" vertical="top"/>
    </xf>
    <xf numFmtId="0" fontId="5" fillId="12" borderId="36" xfId="0" applyFont="1" applyFill="1" applyBorder="1" applyAlignment="1" applyProtection="1">
      <alignment horizontal="left" vertical="top"/>
    </xf>
    <xf numFmtId="0" fontId="11" fillId="2" borderId="31" xfId="0" applyFont="1" applyFill="1" applyBorder="1" applyAlignment="1" applyProtection="1">
      <alignment horizontal="left"/>
      <protection locked="0"/>
    </xf>
    <xf numFmtId="0" fontId="11" fillId="2" borderId="30" xfId="0" applyFont="1" applyFill="1" applyBorder="1" applyAlignment="1" applyProtection="1">
      <alignment horizontal="left"/>
      <protection locked="0"/>
    </xf>
    <xf numFmtId="0" fontId="11" fillId="2" borderId="32" xfId="0" applyFont="1" applyFill="1" applyBorder="1" applyAlignment="1" applyProtection="1">
      <alignment horizontal="left"/>
      <protection locked="0"/>
    </xf>
    <xf numFmtId="0" fontId="13" fillId="0" borderId="46" xfId="0" applyFont="1" applyFill="1" applyBorder="1" applyAlignment="1">
      <alignment horizontal="left" vertical="center"/>
    </xf>
    <xf numFmtId="0" fontId="13" fillId="0" borderId="47" xfId="0" applyFont="1" applyFill="1" applyBorder="1" applyAlignment="1">
      <alignment horizontal="left" vertical="center"/>
    </xf>
    <xf numFmtId="0" fontId="13" fillId="0" borderId="68" xfId="0" applyFont="1" applyFill="1" applyBorder="1" applyAlignment="1">
      <alignment horizontal="left" vertical="center"/>
    </xf>
    <xf numFmtId="0" fontId="13" fillId="0" borderId="78" xfId="0" applyFont="1" applyFill="1" applyBorder="1" applyAlignment="1">
      <alignment horizontal="left" vertical="center"/>
    </xf>
    <xf numFmtId="0" fontId="13" fillId="0" borderId="52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77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13" borderId="7" xfId="0" applyFont="1" applyFill="1" applyBorder="1" applyAlignment="1" applyProtection="1">
      <alignment horizontal="left"/>
      <protection locked="0"/>
    </xf>
    <xf numFmtId="0" fontId="5" fillId="0" borderId="53" xfId="0" applyFont="1" applyBorder="1" applyAlignment="1">
      <alignment horizontal="center"/>
    </xf>
    <xf numFmtId="0" fontId="5" fillId="0" borderId="53" xfId="0" applyFont="1" applyFill="1" applyBorder="1" applyAlignment="1">
      <alignment horizontal="left"/>
    </xf>
    <xf numFmtId="0" fontId="5" fillId="0" borderId="59" xfId="0" applyFont="1" applyFill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3" xfId="0" applyFont="1" applyBorder="1" applyAlignment="1">
      <alignment horizontal="left" wrapText="1"/>
    </xf>
    <xf numFmtId="0" fontId="0" fillId="13" borderId="13" xfId="0" applyFont="1" applyFill="1" applyBorder="1" applyAlignment="1" applyProtection="1">
      <alignment horizontal="left"/>
      <protection locked="0"/>
    </xf>
    <xf numFmtId="0" fontId="0" fillId="13" borderId="16" xfId="0" applyFont="1" applyFill="1" applyBorder="1" applyAlignment="1" applyProtection="1">
      <alignment horizontal="left"/>
      <protection locked="0"/>
    </xf>
    <xf numFmtId="0" fontId="0" fillId="13" borderId="17" xfId="0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left" vertical="top"/>
    </xf>
    <xf numFmtId="0" fontId="5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left" vertical="top" wrapText="1"/>
      <protection locked="0"/>
    </xf>
    <xf numFmtId="0" fontId="7" fillId="13" borderId="2" xfId="0" applyFont="1" applyFill="1" applyBorder="1" applyAlignment="1" applyProtection="1">
      <alignment horizontal="left" vertical="top" wrapText="1"/>
      <protection locked="0"/>
    </xf>
    <xf numFmtId="0" fontId="7" fillId="13" borderId="3" xfId="0" applyFont="1" applyFill="1" applyBorder="1" applyAlignment="1" applyProtection="1">
      <alignment horizontal="left" vertical="top" wrapText="1"/>
      <protection locked="0"/>
    </xf>
    <xf numFmtId="0" fontId="7" fillId="13" borderId="4" xfId="0" applyFont="1" applyFill="1" applyBorder="1" applyAlignment="1" applyProtection="1">
      <alignment horizontal="left" vertical="top" wrapText="1"/>
      <protection locked="0"/>
    </xf>
    <xf numFmtId="0" fontId="7" fillId="13" borderId="0" xfId="0" applyFont="1" applyFill="1" applyBorder="1" applyAlignment="1" applyProtection="1">
      <alignment horizontal="left" vertical="top" wrapText="1"/>
      <protection locked="0"/>
    </xf>
    <xf numFmtId="0" fontId="7" fillId="13" borderId="5" xfId="0" applyFont="1" applyFill="1" applyBorder="1" applyAlignment="1" applyProtection="1">
      <alignment horizontal="left" vertical="top" wrapText="1"/>
      <protection locked="0"/>
    </xf>
    <xf numFmtId="0" fontId="7" fillId="13" borderId="25" xfId="0" applyFont="1" applyFill="1" applyBorder="1" applyAlignment="1" applyProtection="1">
      <alignment horizontal="left" vertical="top" wrapText="1"/>
      <protection locked="0"/>
    </xf>
    <xf numFmtId="0" fontId="7" fillId="13" borderId="26" xfId="0" applyFont="1" applyFill="1" applyBorder="1" applyAlignment="1" applyProtection="1">
      <alignment horizontal="left" vertical="top" wrapText="1"/>
      <protection locked="0"/>
    </xf>
    <xf numFmtId="0" fontId="7" fillId="13" borderId="40" xfId="0" applyFont="1" applyFill="1" applyBorder="1" applyAlignment="1" applyProtection="1">
      <alignment horizontal="left" vertical="top" wrapText="1"/>
      <protection locked="0"/>
    </xf>
    <xf numFmtId="0" fontId="7" fillId="13" borderId="31" xfId="0" applyFont="1" applyFill="1" applyBorder="1" applyAlignment="1" applyProtection="1">
      <alignment horizontal="left" vertical="top"/>
      <protection locked="0"/>
    </xf>
    <xf numFmtId="0" fontId="7" fillId="13" borderId="30" xfId="0" applyFont="1" applyFill="1" applyBorder="1" applyAlignment="1" applyProtection="1">
      <alignment horizontal="left" vertical="top"/>
      <protection locked="0"/>
    </xf>
    <xf numFmtId="0" fontId="7" fillId="13" borderId="32" xfId="0" applyFont="1" applyFill="1" applyBorder="1" applyAlignment="1" applyProtection="1">
      <alignment horizontal="left" vertical="top"/>
      <protection locked="0"/>
    </xf>
    <xf numFmtId="0" fontId="7" fillId="13" borderId="41" xfId="0" applyFont="1" applyFill="1" applyBorder="1" applyAlignment="1" applyProtection="1">
      <alignment horizontal="left" vertical="top" wrapText="1"/>
      <protection locked="0"/>
    </xf>
    <xf numFmtId="0" fontId="7" fillId="13" borderId="28" xfId="0" applyFont="1" applyFill="1" applyBorder="1" applyAlignment="1" applyProtection="1">
      <alignment horizontal="left" vertical="top" wrapText="1"/>
      <protection locked="0"/>
    </xf>
    <xf numFmtId="0" fontId="7" fillId="13" borderId="39" xfId="0" applyFont="1" applyFill="1" applyBorder="1" applyAlignment="1" applyProtection="1">
      <alignment horizontal="left" vertical="top" wrapText="1"/>
      <protection locked="0"/>
    </xf>
    <xf numFmtId="0" fontId="7" fillId="13" borderId="42" xfId="0" applyFont="1" applyFill="1" applyBorder="1" applyAlignment="1" applyProtection="1">
      <alignment horizontal="left" vertical="top" wrapText="1"/>
      <protection locked="0"/>
    </xf>
    <xf numFmtId="0" fontId="7" fillId="13" borderId="43" xfId="0" applyFont="1" applyFill="1" applyBorder="1" applyAlignment="1" applyProtection="1">
      <alignment horizontal="left" vertical="top" wrapText="1"/>
      <protection locked="0"/>
    </xf>
    <xf numFmtId="0" fontId="7" fillId="13" borderId="24" xfId="0" applyFont="1" applyFill="1" applyBorder="1" applyAlignment="1" applyProtection="1">
      <alignment horizontal="left" vertical="top" wrapText="1"/>
      <protection locked="0"/>
    </xf>
    <xf numFmtId="0" fontId="7" fillId="13" borderId="6" xfId="0" applyFont="1" applyFill="1" applyBorder="1" applyAlignment="1" applyProtection="1">
      <alignment horizontal="left" vertical="top" wrapText="1"/>
      <protection locked="0"/>
    </xf>
    <xf numFmtId="0" fontId="7" fillId="13" borderId="4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7" fillId="13" borderId="31" xfId="0" applyNumberFormat="1" applyFont="1" applyFill="1" applyBorder="1" applyAlignment="1" applyProtection="1">
      <alignment horizontal="left" vertical="top"/>
      <protection locked="0"/>
    </xf>
    <xf numFmtId="49" fontId="7" fillId="13" borderId="30" xfId="0" applyNumberFormat="1" applyFont="1" applyFill="1" applyBorder="1" applyAlignment="1" applyProtection="1">
      <alignment horizontal="left" vertical="top"/>
      <protection locked="0"/>
    </xf>
    <xf numFmtId="49" fontId="7" fillId="13" borderId="32" xfId="0" applyNumberFormat="1" applyFont="1" applyFill="1" applyBorder="1" applyAlignment="1" applyProtection="1">
      <alignment horizontal="left" vertical="top"/>
      <protection locked="0"/>
    </xf>
    <xf numFmtId="0" fontId="0" fillId="0" borderId="16" xfId="0" applyFont="1" applyBorder="1" applyAlignment="1" applyProtection="1">
      <alignment horizontal="left" vertical="top" wrapText="1"/>
      <protection locked="0"/>
    </xf>
    <xf numFmtId="0" fontId="0" fillId="13" borderId="16" xfId="0" applyFont="1" applyFill="1" applyBorder="1" applyAlignment="1" applyProtection="1">
      <alignment horizontal="left" vertical="top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11" borderId="15" xfId="0" applyFont="1" applyFill="1" applyBorder="1" applyAlignment="1">
      <alignment horizontal="center" vertical="center"/>
    </xf>
    <xf numFmtId="0" fontId="5" fillId="11" borderId="35" xfId="0" applyFont="1" applyFill="1" applyBorder="1" applyAlignment="1">
      <alignment horizontal="center" vertical="center"/>
    </xf>
    <xf numFmtId="0" fontId="6" fillId="0" borderId="78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" fillId="0" borderId="68" xfId="0" applyFont="1" applyBorder="1" applyAlignment="1">
      <alignment horizontal="left" vertical="top"/>
    </xf>
    <xf numFmtId="0" fontId="5" fillId="0" borderId="7" xfId="0" applyFont="1" applyBorder="1" applyAlignment="1">
      <alignment horizontal="left"/>
    </xf>
    <xf numFmtId="0" fontId="5" fillId="7" borderId="15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9" fillId="0" borderId="78" xfId="0" applyFont="1" applyBorder="1" applyAlignment="1">
      <alignment horizontal="left" vertical="top"/>
    </xf>
    <xf numFmtId="0" fontId="9" fillId="0" borderId="47" xfId="0" applyFont="1" applyBorder="1" applyAlignment="1">
      <alignment horizontal="left" vertical="top"/>
    </xf>
    <xf numFmtId="0" fontId="9" fillId="0" borderId="68" xfId="0" applyFont="1" applyBorder="1" applyAlignment="1">
      <alignment horizontal="left" vertical="top"/>
    </xf>
    <xf numFmtId="0" fontId="9" fillId="0" borderId="53" xfId="0" applyFont="1" applyBorder="1" applyAlignment="1">
      <alignment horizontal="left" vertical="top"/>
    </xf>
    <xf numFmtId="0" fontId="5" fillId="3" borderId="15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left"/>
      <protection locked="0"/>
    </xf>
    <xf numFmtId="0" fontId="13" fillId="0" borderId="7" xfId="0" applyFont="1" applyFill="1" applyBorder="1" applyAlignment="1" applyProtection="1">
      <alignment horizontal="left"/>
    </xf>
    <xf numFmtId="0" fontId="0" fillId="0" borderId="7" xfId="0" applyFont="1" applyBorder="1" applyAlignment="1">
      <alignment horizontal="left"/>
    </xf>
    <xf numFmtId="0" fontId="5" fillId="4" borderId="1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6" xfId="0" applyFont="1" applyBorder="1" applyAlignment="1">
      <alignment horizontal="left"/>
    </xf>
    <xf numFmtId="0" fontId="13" fillId="0" borderId="21" xfId="0" applyFont="1" applyFill="1" applyBorder="1" applyAlignment="1" applyProtection="1">
      <alignment horizontal="left"/>
    </xf>
    <xf numFmtId="0" fontId="6" fillId="0" borderId="78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68" xfId="0" applyFont="1" applyBorder="1" applyAlignment="1">
      <alignment horizontal="left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 wrapText="1"/>
    </xf>
    <xf numFmtId="0" fontId="5" fillId="0" borderId="9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50" xfId="0" applyFont="1" applyFill="1" applyBorder="1" applyAlignment="1" applyProtection="1">
      <alignment horizontal="center" wrapText="1"/>
    </xf>
    <xf numFmtId="0" fontId="5" fillId="0" borderId="26" xfId="0" applyFont="1" applyFill="1" applyBorder="1" applyAlignment="1" applyProtection="1">
      <alignment horizontal="center" wrapText="1"/>
    </xf>
    <xf numFmtId="0" fontId="5" fillId="0" borderId="51" xfId="0" applyFont="1" applyFill="1" applyBorder="1" applyAlignment="1" applyProtection="1">
      <alignment horizontal="center" wrapText="1"/>
    </xf>
    <xf numFmtId="0" fontId="0" fillId="0" borderId="11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0" fontId="5" fillId="0" borderId="49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15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left" vertical="top" wrapText="1"/>
    </xf>
    <xf numFmtId="0" fontId="5" fillId="0" borderId="47" xfId="0" applyFont="1" applyBorder="1" applyAlignment="1" applyProtection="1">
      <alignment horizontal="left" vertical="top" wrapText="1"/>
    </xf>
    <xf numFmtId="0" fontId="5" fillId="0" borderId="52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0" fillId="0" borderId="11" xfId="0" applyFont="1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5" fillId="0" borderId="11" xfId="0" applyFont="1" applyFill="1" applyBorder="1" applyAlignment="1" applyProtection="1">
      <alignment horizontal="left" vertical="top" wrapText="1"/>
    </xf>
    <xf numFmtId="0" fontId="5" fillId="0" borderId="5" xfId="0" applyFont="1" applyFill="1" applyBorder="1" applyAlignment="1" applyProtection="1">
      <alignment horizontal="left" vertical="top" wrapText="1"/>
    </xf>
    <xf numFmtId="0" fontId="0" fillId="0" borderId="8" xfId="0" applyFont="1" applyBorder="1" applyAlignment="1" applyProtection="1">
      <alignment horizontal="left" vertical="top" wrapText="1"/>
    </xf>
    <xf numFmtId="0" fontId="0" fillId="0" borderId="9" xfId="0" applyFont="1" applyBorder="1" applyAlignment="1" applyProtection="1">
      <alignment horizontal="left" vertical="top" wrapText="1"/>
    </xf>
    <xf numFmtId="0" fontId="0" fillId="0" borderId="10" xfId="0" applyFont="1" applyBorder="1" applyAlignment="1" applyProtection="1">
      <alignment horizontal="left" vertical="top" wrapText="1"/>
    </xf>
    <xf numFmtId="0" fontId="0" fillId="0" borderId="11" xfId="0" applyFont="1" applyFill="1" applyBorder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left" vertical="top" wrapText="1"/>
    </xf>
    <xf numFmtId="0" fontId="0" fillId="13" borderId="11" xfId="0" applyFont="1" applyFill="1" applyBorder="1" applyAlignment="1" applyProtection="1">
      <alignment horizontal="left" vertical="top" wrapText="1"/>
      <protection locked="0"/>
    </xf>
    <xf numFmtId="0" fontId="0" fillId="13" borderId="12" xfId="0" applyFont="1" applyFill="1" applyBorder="1" applyAlignment="1" applyProtection="1">
      <alignment horizontal="left" vertical="top" wrapText="1"/>
      <protection locked="0"/>
    </xf>
    <xf numFmtId="0" fontId="0" fillId="13" borderId="14" xfId="0" applyFont="1" applyFill="1" applyBorder="1" applyAlignment="1" applyProtection="1">
      <alignment horizontal="left" vertical="top" wrapText="1"/>
      <protection locked="0"/>
    </xf>
    <xf numFmtId="0" fontId="0" fillId="13" borderId="15" xfId="0" applyFont="1" applyFill="1" applyBorder="1" applyAlignment="1" applyProtection="1">
      <alignment horizontal="left" vertical="top" wrapText="1"/>
      <protection locked="0"/>
    </xf>
    <xf numFmtId="0" fontId="0" fillId="13" borderId="35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left" vertical="top"/>
    </xf>
    <xf numFmtId="0" fontId="5" fillId="12" borderId="7" xfId="0" applyFont="1" applyFill="1" applyBorder="1" applyAlignment="1">
      <alignment horizontal="left"/>
    </xf>
    <xf numFmtId="0" fontId="0" fillId="12" borderId="7" xfId="0" applyFont="1" applyFill="1" applyBorder="1" applyAlignment="1">
      <alignment horizontal="left" vertical="top" wrapText="1"/>
    </xf>
    <xf numFmtId="49" fontId="7" fillId="12" borderId="60" xfId="0" applyNumberFormat="1" applyFont="1" applyFill="1" applyBorder="1" applyAlignment="1">
      <alignment horizontal="center" vertical="center" textRotation="90"/>
    </xf>
    <xf numFmtId="0" fontId="5" fillId="12" borderId="0" xfId="0" applyFont="1" applyFill="1" applyBorder="1" applyAlignment="1" applyProtection="1">
      <alignment horizontal="right" vertical="center"/>
    </xf>
    <xf numFmtId="0" fontId="0" fillId="12" borderId="7" xfId="0" applyFont="1" applyFill="1" applyBorder="1" applyAlignment="1" applyProtection="1">
      <alignment horizontal="left"/>
    </xf>
    <xf numFmtId="0" fontId="0" fillId="12" borderId="16" xfId="0" applyFont="1" applyFill="1" applyBorder="1" applyAlignment="1" applyProtection="1">
      <alignment horizontal="left"/>
    </xf>
    <xf numFmtId="0" fontId="5" fillId="11" borderId="1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0" fillId="12" borderId="16" xfId="0" applyFont="1" applyFill="1" applyBorder="1" applyAlignment="1">
      <alignment horizontal="left" vertical="top" wrapText="1"/>
    </xf>
    <xf numFmtId="0" fontId="0" fillId="13" borderId="21" xfId="0" applyFont="1" applyFill="1" applyBorder="1" applyAlignment="1" applyProtection="1">
      <alignment horizontal="left" vertical="top"/>
      <protection locked="0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5" fillId="12" borderId="10" xfId="0" applyFont="1" applyFill="1" applyBorder="1" applyAlignment="1">
      <alignment horizontal="left"/>
    </xf>
    <xf numFmtId="0" fontId="13" fillId="12" borderId="21" xfId="0" applyFont="1" applyFill="1" applyBorder="1" applyAlignment="1" applyProtection="1">
      <alignment horizontal="left"/>
    </xf>
    <xf numFmtId="49" fontId="7" fillId="12" borderId="61" xfId="0" applyNumberFormat="1" applyFont="1" applyFill="1" applyBorder="1" applyAlignment="1">
      <alignment horizontal="center" vertical="center" textRotation="90"/>
    </xf>
    <xf numFmtId="0" fontId="6" fillId="12" borderId="53" xfId="0" applyFont="1" applyFill="1" applyBorder="1" applyAlignment="1">
      <alignment horizontal="left"/>
    </xf>
    <xf numFmtId="49" fontId="0" fillId="12" borderId="60" xfId="0" applyNumberFormat="1" applyFont="1" applyFill="1" applyBorder="1" applyAlignment="1">
      <alignment horizontal="center" vertical="center" textRotation="90"/>
    </xf>
    <xf numFmtId="0" fontId="5" fillId="13" borderId="14" xfId="0" applyFont="1" applyFill="1" applyBorder="1" applyAlignment="1" applyProtection="1">
      <alignment horizontal="left" vertical="top"/>
      <protection locked="0"/>
    </xf>
    <xf numFmtId="0" fontId="5" fillId="13" borderId="15" xfId="0" applyFont="1" applyFill="1" applyBorder="1" applyAlignment="1" applyProtection="1">
      <alignment horizontal="left" vertical="top"/>
      <protection locked="0"/>
    </xf>
    <xf numFmtId="0" fontId="5" fillId="13" borderId="67" xfId="0" applyFont="1" applyFill="1" applyBorder="1" applyAlignment="1" applyProtection="1">
      <alignment horizontal="left" vertical="top"/>
      <protection locked="0"/>
    </xf>
    <xf numFmtId="0" fontId="5" fillId="13" borderId="50" xfId="0" applyFont="1" applyFill="1" applyBorder="1" applyAlignment="1" applyProtection="1">
      <alignment horizontal="left" vertical="top"/>
      <protection locked="0"/>
    </xf>
    <xf numFmtId="0" fontId="5" fillId="13" borderId="26" xfId="0" applyFont="1" applyFill="1" applyBorder="1" applyAlignment="1" applyProtection="1">
      <alignment horizontal="left" vertical="top"/>
      <protection locked="0"/>
    </xf>
    <xf numFmtId="0" fontId="5" fillId="13" borderId="40" xfId="0" applyFont="1" applyFill="1" applyBorder="1" applyAlignment="1" applyProtection="1">
      <alignment horizontal="left" vertical="top"/>
      <protection locked="0"/>
    </xf>
    <xf numFmtId="14" fontId="0" fillId="13" borderId="30" xfId="0" applyNumberFormat="1" applyFont="1" applyFill="1" applyBorder="1" applyAlignment="1" applyProtection="1">
      <alignment horizontal="left" vertical="center"/>
      <protection locked="0"/>
    </xf>
    <xf numFmtId="14" fontId="0" fillId="13" borderId="3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0" fillId="13" borderId="70" xfId="0" applyFont="1" applyFill="1" applyBorder="1" applyAlignment="1" applyProtection="1">
      <alignment horizontal="left" vertical="top" wrapText="1"/>
      <protection locked="0"/>
    </xf>
    <xf numFmtId="0" fontId="0" fillId="13" borderId="33" xfId="0" applyFont="1" applyFill="1" applyBorder="1" applyAlignment="1" applyProtection="1">
      <alignment horizontal="left" vertical="top" wrapText="1"/>
      <protection locked="0"/>
    </xf>
    <xf numFmtId="0" fontId="0" fillId="13" borderId="56" xfId="0" applyFont="1" applyFill="1" applyBorder="1" applyAlignment="1" applyProtection="1">
      <alignment horizontal="left" vertical="top" wrapText="1"/>
      <protection locked="0"/>
    </xf>
    <xf numFmtId="0" fontId="0" fillId="0" borderId="66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13" borderId="50" xfId="0" applyFont="1" applyFill="1" applyBorder="1" applyAlignment="1" applyProtection="1">
      <alignment horizontal="left" vertical="top"/>
      <protection locked="0"/>
    </xf>
    <xf numFmtId="0" fontId="5" fillId="12" borderId="5" xfId="0" applyFont="1" applyFill="1" applyBorder="1" applyAlignment="1" applyProtection="1">
      <alignment horizontal="right" vertical="center"/>
    </xf>
    <xf numFmtId="0" fontId="12" fillId="12" borderId="21" xfId="0" applyFont="1" applyFill="1" applyBorder="1" applyAlignment="1" applyProtection="1">
      <alignment horizontal="center" textRotation="90" wrapText="1"/>
      <protection locked="0"/>
    </xf>
    <xf numFmtId="0" fontId="12" fillId="12" borderId="27" xfId="0" applyFont="1" applyFill="1" applyBorder="1" applyAlignment="1" applyProtection="1">
      <alignment horizontal="center" textRotation="90" wrapText="1"/>
      <protection locked="0"/>
    </xf>
    <xf numFmtId="0" fontId="6" fillId="12" borderId="53" xfId="0" applyFont="1" applyFill="1" applyBorder="1" applyAlignment="1">
      <alignment horizontal="left" vertical="top"/>
    </xf>
    <xf numFmtId="0" fontId="5" fillId="13" borderId="63" xfId="0" applyFont="1" applyFill="1" applyBorder="1" applyAlignment="1" applyProtection="1">
      <alignment horizontal="left"/>
      <protection locked="0"/>
    </xf>
    <xf numFmtId="0" fontId="5" fillId="13" borderId="64" xfId="0" applyFont="1" applyFill="1" applyBorder="1" applyAlignment="1" applyProtection="1">
      <alignment horizontal="left"/>
      <protection locked="0"/>
    </xf>
    <xf numFmtId="1" fontId="5" fillId="11" borderId="63" xfId="0" applyNumberFormat="1" applyFont="1" applyFill="1" applyBorder="1" applyAlignment="1">
      <alignment horizontal="left"/>
    </xf>
    <xf numFmtId="1" fontId="5" fillId="11" borderId="64" xfId="0" applyNumberFormat="1" applyFont="1" applyFill="1" applyBorder="1" applyAlignment="1">
      <alignment horizontal="left"/>
    </xf>
    <xf numFmtId="0" fontId="5" fillId="0" borderId="46" xfId="0" applyFont="1" applyFill="1" applyBorder="1" applyAlignment="1" applyProtection="1">
      <alignment horizontal="left" vertical="top" wrapText="1"/>
    </xf>
    <xf numFmtId="0" fontId="5" fillId="0" borderId="47" xfId="0" applyFont="1" applyFill="1" applyBorder="1" applyAlignment="1" applyProtection="1">
      <alignment horizontal="left" vertical="top" wrapText="1"/>
    </xf>
    <xf numFmtId="0" fontId="5" fillId="0" borderId="52" xfId="0" applyFont="1" applyFill="1" applyBorder="1" applyAlignment="1" applyProtection="1">
      <alignment horizontal="left" vertical="top" wrapText="1"/>
    </xf>
    <xf numFmtId="169" fontId="17" fillId="2" borderId="71" xfId="0" applyNumberFormat="1" applyFont="1" applyFill="1" applyBorder="1" applyAlignment="1" applyProtection="1">
      <alignment horizontal="center" vertical="center" wrapText="1"/>
    </xf>
    <xf numFmtId="169" fontId="17" fillId="2" borderId="72" xfId="0" applyNumberFormat="1" applyFont="1" applyFill="1" applyBorder="1" applyAlignment="1" applyProtection="1">
      <alignment horizontal="center" vertical="center" wrapText="1"/>
    </xf>
    <xf numFmtId="169" fontId="17" fillId="2" borderId="7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0" fillId="0" borderId="74" xfId="0" applyBorder="1" applyAlignment="1">
      <alignment horizontal="center" vertical="center" textRotation="90"/>
    </xf>
    <xf numFmtId="0" fontId="0" fillId="0" borderId="75" xfId="0" applyBorder="1" applyAlignment="1">
      <alignment horizontal="center" vertical="center" textRotation="90"/>
    </xf>
    <xf numFmtId="0" fontId="0" fillId="0" borderId="76" xfId="0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</cellXfs>
  <cellStyles count="4">
    <cellStyle name="Komma" xfId="1" builtinId="3"/>
    <cellStyle name="Link" xfId="2" builtinId="8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104803</xdr:colOff>
      <xdr:row>1</xdr:row>
      <xdr:rowOff>646444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58D43E-83B2-4261-ABAB-6F2B6D8C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9979" cy="8464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419131</xdr:colOff>
      <xdr:row>1</xdr:row>
      <xdr:rowOff>617378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05BA2C9-FE1C-4D04-B794-8F61DFBB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174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400081</xdr:colOff>
      <xdr:row>1</xdr:row>
      <xdr:rowOff>636920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84E5A1F-FC20-4B87-922F-2498F217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174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409875</xdr:colOff>
      <xdr:row>1</xdr:row>
      <xdr:rowOff>638775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6DC773E-7FF5-4434-99A8-C83200977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1200" cy="83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9554</xdr:colOff>
      <xdr:row>1</xdr:row>
      <xdr:rowOff>646444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F1267AA-4B81-4D63-9FC1-C6F6E994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9979" cy="846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47654</xdr:colOff>
      <xdr:row>1</xdr:row>
      <xdr:rowOff>646444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2C22AD9-EEB0-4C8F-97D8-53781350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5217" cy="8417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713399</xdr:colOff>
      <xdr:row>1</xdr:row>
      <xdr:rowOff>647686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6E81BB-DDCB-4599-A659-3BB7A08F8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36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152431</xdr:colOff>
      <xdr:row>1</xdr:row>
      <xdr:rowOff>636920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AB9F14-3A72-46E8-A90D-65A593BA7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36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571531</xdr:colOff>
      <xdr:row>1</xdr:row>
      <xdr:rowOff>636920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A95E367-565A-4506-B970-779337E1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369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333406</xdr:colOff>
      <xdr:row>1</xdr:row>
      <xdr:rowOff>636920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B412DD3-841D-4C7F-A70E-35899B4E2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369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400081</xdr:colOff>
      <xdr:row>1</xdr:row>
      <xdr:rowOff>636920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5D9B4D9-DEFB-4D03-A38D-35DB36C9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31" cy="8369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409875</xdr:colOff>
      <xdr:row>1</xdr:row>
      <xdr:rowOff>638775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C9E1B98-44CD-4820-B13A-7FA4E0FF6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1200" cy="83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 tint="-0.249977111117893"/>
  </sheetPr>
  <dimension ref="A1:W58"/>
  <sheetViews>
    <sheetView showGridLines="0" tabSelected="1" zoomScaleNormal="100" zoomScalePageLayoutView="145" workbookViewId="0">
      <selection activeCell="D8" sqref="D8:O8"/>
    </sheetView>
  </sheetViews>
  <sheetFormatPr baseColWidth="10" defaultColWidth="11.42578125" defaultRowHeight="15" x14ac:dyDescent="0.25"/>
  <cols>
    <col min="1" max="1" width="11.5703125" style="16" customWidth="1"/>
    <col min="2" max="3" width="9.140625" style="16" customWidth="1"/>
    <col min="4" max="4" width="4" style="16" customWidth="1"/>
    <col min="5" max="5" width="7.42578125" style="16" customWidth="1"/>
    <col min="6" max="6" width="5" style="16" customWidth="1"/>
    <col min="7" max="7" width="8.28515625" style="16" customWidth="1"/>
    <col min="8" max="8" width="4" style="16" customWidth="1"/>
    <col min="9" max="9" width="6.42578125" style="16" customWidth="1"/>
    <col min="10" max="10" width="3.42578125" style="16" customWidth="1"/>
    <col min="11" max="11" width="7" style="16" customWidth="1"/>
    <col min="12" max="12" width="4" style="16" customWidth="1"/>
    <col min="13" max="13" width="7" style="16" customWidth="1"/>
    <col min="14" max="14" width="6.5703125" style="16" customWidth="1"/>
    <col min="15" max="15" width="5.42578125" style="16" customWidth="1"/>
    <col min="16" max="16384" width="11.42578125" style="16"/>
  </cols>
  <sheetData>
    <row r="1" spans="1:23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133"/>
      <c r="M1" s="432" t="s">
        <v>322</v>
      </c>
      <c r="N1" s="433"/>
      <c r="O1" s="261" t="str">
        <f>IF(QV_Jahr="","",QV_Jahr)</f>
        <v/>
      </c>
    </row>
    <row r="2" spans="1:23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67"/>
      <c r="J2" s="18"/>
      <c r="K2" s="18"/>
      <c r="L2" s="18"/>
      <c r="M2" s="18"/>
    </row>
    <row r="3" spans="1:23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67"/>
      <c r="J3" s="149"/>
      <c r="K3" s="149"/>
      <c r="L3" s="149"/>
      <c r="M3" s="438" t="s">
        <v>361</v>
      </c>
      <c r="N3" s="439"/>
      <c r="O3" s="440"/>
    </row>
    <row r="4" spans="1:23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67"/>
      <c r="J4" s="76"/>
      <c r="K4" s="76"/>
      <c r="L4" s="76"/>
      <c r="M4" s="441"/>
      <c r="N4" s="442"/>
      <c r="O4" s="443"/>
    </row>
    <row r="5" spans="1:23" s="66" customFormat="1" ht="18.399999999999999" customHeight="1" x14ac:dyDescent="0.35">
      <c r="A5" s="107" t="s">
        <v>2</v>
      </c>
      <c r="B5" s="104"/>
      <c r="C5" s="102"/>
      <c r="D5" s="102"/>
      <c r="E5" s="102"/>
      <c r="F5" s="102"/>
      <c r="G5" s="102"/>
      <c r="H5" s="102"/>
      <c r="I5" s="67"/>
      <c r="J5" s="76"/>
      <c r="K5" s="76"/>
      <c r="L5" s="76"/>
      <c r="M5" s="444" t="s">
        <v>387</v>
      </c>
      <c r="N5" s="445"/>
      <c r="O5" s="446"/>
    </row>
    <row r="6" spans="1:23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133"/>
      <c r="M6" s="447" t="str">
        <f>IF(K_Name="","",K_Vorname&amp;" "&amp;K_Name)</f>
        <v/>
      </c>
      <c r="N6" s="448"/>
      <c r="O6" s="449"/>
    </row>
    <row r="7" spans="1:23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23" s="66" customFormat="1" ht="19.899999999999999" customHeight="1" x14ac:dyDescent="0.25">
      <c r="A8" s="260" t="s">
        <v>3</v>
      </c>
      <c r="B8" s="260"/>
      <c r="C8" s="260"/>
      <c r="D8" s="429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1"/>
    </row>
    <row r="9" spans="1:23" x14ac:dyDescent="0.25">
      <c r="P9" s="35"/>
      <c r="Q9" s="35"/>
      <c r="R9" s="35"/>
      <c r="S9" s="35"/>
      <c r="T9" s="35"/>
      <c r="U9" s="35"/>
      <c r="V9" s="35"/>
      <c r="W9" s="35"/>
    </row>
    <row r="10" spans="1:23" x14ac:dyDescent="0.25">
      <c r="A10" s="36" t="s">
        <v>4</v>
      </c>
      <c r="B10" s="17"/>
      <c r="C10" s="37" t="s">
        <v>5</v>
      </c>
      <c r="D10" s="401"/>
      <c r="E10" s="402"/>
      <c r="F10" s="402"/>
      <c r="G10" s="403"/>
      <c r="H10" s="395" t="s">
        <v>407</v>
      </c>
      <c r="I10" s="37"/>
      <c r="J10" s="17"/>
      <c r="K10" s="437"/>
      <c r="L10" s="437"/>
      <c r="M10" s="437"/>
      <c r="N10" s="437"/>
      <c r="O10" s="437"/>
      <c r="P10" s="35"/>
      <c r="Q10" s="35"/>
      <c r="R10" s="35"/>
      <c r="S10" s="35"/>
      <c r="T10" s="35"/>
      <c r="U10" s="35"/>
      <c r="V10" s="35"/>
      <c r="W10" s="35"/>
    </row>
    <row r="11" spans="1:23" x14ac:dyDescent="0.25">
      <c r="A11" s="36"/>
      <c r="B11" s="17"/>
      <c r="C11" s="37"/>
      <c r="D11" s="254"/>
      <c r="E11" s="254"/>
      <c r="F11" s="254"/>
      <c r="G11" s="254"/>
      <c r="H11" s="67"/>
      <c r="I11" s="255"/>
      <c r="J11" s="67"/>
      <c r="K11" s="254"/>
      <c r="L11" s="254"/>
      <c r="M11" s="254"/>
      <c r="N11" s="254"/>
      <c r="O11" s="254"/>
      <c r="P11" s="35"/>
      <c r="Q11" s="35"/>
      <c r="R11" s="35"/>
      <c r="S11" s="35"/>
      <c r="T11" s="35"/>
      <c r="U11" s="35"/>
      <c r="V11" s="35"/>
      <c r="W11" s="35"/>
    </row>
    <row r="12" spans="1:23" x14ac:dyDescent="0.25">
      <c r="A12" s="36" t="s">
        <v>6</v>
      </c>
      <c r="B12" s="17"/>
      <c r="C12" s="37" t="s">
        <v>7</v>
      </c>
      <c r="D12" s="405"/>
      <c r="E12" s="399"/>
      <c r="F12" s="399"/>
      <c r="G12" s="400"/>
      <c r="H12" s="17"/>
      <c r="I12" s="37" t="s">
        <v>8</v>
      </c>
      <c r="J12" s="17"/>
      <c r="K12" s="401"/>
      <c r="L12" s="402"/>
      <c r="M12" s="402"/>
      <c r="N12" s="402"/>
      <c r="O12" s="403"/>
      <c r="P12" s="35"/>
      <c r="Q12" s="35"/>
      <c r="R12" s="35"/>
      <c r="S12" s="35"/>
      <c r="T12" s="35"/>
      <c r="U12" s="35"/>
      <c r="V12" s="35"/>
      <c r="W12" s="35"/>
    </row>
    <row r="13" spans="1:23" ht="14.25" customHeight="1" x14ac:dyDescent="0.25">
      <c r="A13" s="36"/>
      <c r="B13" s="17"/>
      <c r="C13" s="37" t="s">
        <v>9</v>
      </c>
      <c r="D13" s="405"/>
      <c r="E13" s="399"/>
      <c r="F13" s="399"/>
      <c r="G13" s="400"/>
      <c r="H13" s="38"/>
      <c r="I13" s="37" t="s">
        <v>399</v>
      </c>
      <c r="J13" s="38"/>
      <c r="K13" s="258" t="s">
        <v>400</v>
      </c>
      <c r="L13" s="266"/>
      <c r="M13" s="265" t="s">
        <v>406</v>
      </c>
      <c r="N13" s="258" t="s">
        <v>401</v>
      </c>
      <c r="O13" s="266"/>
      <c r="P13" s="35"/>
      <c r="Q13" s="35"/>
      <c r="R13" s="35"/>
      <c r="S13" s="35"/>
      <c r="T13" s="35"/>
      <c r="U13" s="35"/>
      <c r="V13" s="35"/>
      <c r="W13" s="35"/>
    </row>
    <row r="14" spans="1:23" x14ac:dyDescent="0.25">
      <c r="A14" s="36"/>
      <c r="B14" s="17"/>
      <c r="C14" s="37" t="s">
        <v>10</v>
      </c>
      <c r="D14" s="422"/>
      <c r="E14" s="423"/>
      <c r="F14" s="423"/>
      <c r="G14" s="424"/>
      <c r="H14" s="17"/>
      <c r="I14" s="37" t="s">
        <v>402</v>
      </c>
      <c r="J14" s="17"/>
      <c r="K14" s="259" t="s">
        <v>403</v>
      </c>
      <c r="L14" s="266"/>
      <c r="M14" s="265" t="s">
        <v>406</v>
      </c>
      <c r="N14" s="259" t="s">
        <v>404</v>
      </c>
      <c r="O14" s="266"/>
      <c r="P14" s="35"/>
      <c r="Q14" s="35"/>
      <c r="R14" s="35"/>
      <c r="S14" s="35"/>
      <c r="T14" s="35"/>
      <c r="U14" s="35"/>
      <c r="V14" s="35"/>
      <c r="W14" s="35"/>
    </row>
    <row r="15" spans="1:23" x14ac:dyDescent="0.25">
      <c r="A15" s="17"/>
      <c r="B15" s="17"/>
      <c r="C15" s="37" t="s">
        <v>11</v>
      </c>
      <c r="D15" s="428"/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3"/>
      <c r="P15" s="35"/>
      <c r="Q15" s="35"/>
      <c r="R15" s="35"/>
      <c r="S15" s="35"/>
      <c r="T15" s="35"/>
      <c r="U15" s="35"/>
      <c r="V15" s="35"/>
      <c r="W15" s="35"/>
    </row>
    <row r="16" spans="1:23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35"/>
      <c r="Q16" s="35"/>
      <c r="R16" s="35"/>
      <c r="S16" s="35"/>
      <c r="T16" s="35"/>
      <c r="U16" s="35"/>
      <c r="V16" s="35"/>
      <c r="W16" s="35"/>
    </row>
    <row r="17" spans="1:23" x14ac:dyDescent="0.25">
      <c r="A17" s="36" t="s">
        <v>12</v>
      </c>
      <c r="B17" s="17"/>
      <c r="C17" s="37" t="s">
        <v>7</v>
      </c>
      <c r="D17" s="405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400"/>
      <c r="P17" s="35"/>
      <c r="Q17" s="35"/>
      <c r="R17" s="35"/>
      <c r="S17" s="35"/>
      <c r="T17" s="35"/>
      <c r="U17" s="35"/>
      <c r="V17" s="35"/>
      <c r="W17" s="35"/>
    </row>
    <row r="18" spans="1:23" x14ac:dyDescent="0.25">
      <c r="A18" s="17"/>
      <c r="B18" s="17"/>
      <c r="C18" s="39" t="s">
        <v>9</v>
      </c>
      <c r="D18" s="405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400"/>
      <c r="P18" s="35"/>
      <c r="Q18" s="35"/>
      <c r="R18" s="35"/>
      <c r="S18" s="35"/>
      <c r="T18" s="35"/>
      <c r="U18" s="35"/>
      <c r="V18" s="35"/>
      <c r="W18" s="35"/>
    </row>
    <row r="19" spans="1:23" x14ac:dyDescent="0.25">
      <c r="A19" s="17"/>
      <c r="B19" s="17"/>
      <c r="C19" s="40" t="s">
        <v>10</v>
      </c>
      <c r="D19" s="405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400"/>
      <c r="P19" s="35"/>
      <c r="Q19" s="35"/>
      <c r="R19" s="35"/>
      <c r="S19" s="35"/>
      <c r="T19" s="35"/>
      <c r="U19" s="35"/>
      <c r="V19" s="35"/>
      <c r="W19" s="35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35"/>
      <c r="Q20" s="35"/>
      <c r="R20" s="35"/>
      <c r="S20" s="35"/>
      <c r="T20" s="35"/>
      <c r="U20" s="35"/>
      <c r="V20" s="35"/>
      <c r="W20" s="35"/>
    </row>
    <row r="21" spans="1:23" x14ac:dyDescent="0.25">
      <c r="A21" s="36" t="s">
        <v>13</v>
      </c>
      <c r="B21" s="17"/>
      <c r="C21" s="37" t="s">
        <v>7</v>
      </c>
      <c r="D21" s="405"/>
      <c r="E21" s="399"/>
      <c r="F21" s="399"/>
      <c r="G21" s="400"/>
      <c r="H21" s="17"/>
      <c r="I21" s="39" t="s">
        <v>8</v>
      </c>
      <c r="J21" s="17"/>
      <c r="K21" s="405"/>
      <c r="L21" s="399"/>
      <c r="M21" s="399"/>
      <c r="N21" s="399"/>
      <c r="O21" s="400"/>
      <c r="P21" s="35"/>
      <c r="Q21" s="35"/>
      <c r="R21" s="35"/>
      <c r="S21" s="35"/>
      <c r="T21" s="35"/>
      <c r="U21" s="35"/>
      <c r="V21" s="35"/>
      <c r="W21" s="35"/>
    </row>
    <row r="22" spans="1:23" x14ac:dyDescent="0.25">
      <c r="A22" s="17"/>
      <c r="B22" s="17"/>
      <c r="C22" s="40" t="s">
        <v>14</v>
      </c>
      <c r="D22" s="416"/>
      <c r="E22" s="417"/>
      <c r="F22" s="417"/>
      <c r="G22" s="418"/>
      <c r="H22" s="17"/>
      <c r="I22" s="39" t="s">
        <v>15</v>
      </c>
      <c r="J22" s="17"/>
      <c r="K22" s="425"/>
      <c r="L22" s="426"/>
      <c r="M22" s="426"/>
      <c r="N22" s="426"/>
      <c r="O22" s="427"/>
      <c r="P22" s="35"/>
      <c r="Q22" s="35"/>
      <c r="R22" s="35"/>
      <c r="S22" s="35"/>
      <c r="T22" s="35"/>
      <c r="U22" s="35"/>
      <c r="V22" s="35"/>
      <c r="W22" s="35"/>
    </row>
    <row r="23" spans="1:23" x14ac:dyDescent="0.25">
      <c r="A23" s="17"/>
      <c r="B23" s="17"/>
      <c r="C23" s="40" t="s">
        <v>11</v>
      </c>
      <c r="D23" s="415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400"/>
      <c r="P23" s="35"/>
      <c r="Q23" s="35"/>
      <c r="R23" s="35"/>
      <c r="S23" s="35"/>
      <c r="T23" s="35"/>
      <c r="U23" s="35"/>
      <c r="V23" s="35"/>
      <c r="W23" s="35"/>
    </row>
    <row r="24" spans="1:23" x14ac:dyDescent="0.25">
      <c r="A24" s="17"/>
      <c r="B24" s="17"/>
      <c r="C24" s="4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35"/>
      <c r="Q24" s="35"/>
      <c r="R24" s="35"/>
      <c r="S24" s="35"/>
      <c r="T24" s="35"/>
      <c r="U24" s="35"/>
      <c r="V24" s="35"/>
      <c r="W24" s="35"/>
    </row>
    <row r="25" spans="1:23" x14ac:dyDescent="0.25">
      <c r="A25" s="36" t="s">
        <v>16</v>
      </c>
      <c r="B25" s="17"/>
      <c r="C25" s="40" t="s">
        <v>7</v>
      </c>
      <c r="D25" s="405"/>
      <c r="E25" s="399"/>
      <c r="F25" s="399"/>
      <c r="G25" s="400"/>
      <c r="H25" s="17"/>
      <c r="I25" s="39" t="s">
        <v>8</v>
      </c>
      <c r="J25" s="17"/>
      <c r="K25" s="401"/>
      <c r="L25" s="402"/>
      <c r="M25" s="402"/>
      <c r="N25" s="402"/>
      <c r="O25" s="403"/>
      <c r="P25" s="35"/>
      <c r="Q25" s="35"/>
      <c r="R25" s="35"/>
      <c r="S25" s="35"/>
      <c r="T25" s="35"/>
      <c r="U25" s="35"/>
      <c r="V25" s="35"/>
      <c r="W25" s="35"/>
    </row>
    <row r="26" spans="1:23" x14ac:dyDescent="0.25">
      <c r="A26" s="36" t="s">
        <v>13</v>
      </c>
      <c r="B26" s="17"/>
      <c r="C26" s="40" t="s">
        <v>14</v>
      </c>
      <c r="D26" s="416"/>
      <c r="E26" s="417"/>
      <c r="F26" s="417"/>
      <c r="G26" s="418"/>
      <c r="H26" s="17"/>
      <c r="I26" s="39" t="s">
        <v>15</v>
      </c>
      <c r="J26" s="17"/>
      <c r="K26" s="419"/>
      <c r="L26" s="420"/>
      <c r="M26" s="420"/>
      <c r="N26" s="420"/>
      <c r="O26" s="421"/>
      <c r="P26" s="35"/>
      <c r="Q26" s="35"/>
      <c r="R26" s="35"/>
      <c r="S26" s="35"/>
      <c r="T26" s="35"/>
      <c r="U26" s="35"/>
      <c r="V26" s="35"/>
      <c r="W26" s="35"/>
    </row>
    <row r="27" spans="1:23" x14ac:dyDescent="0.25">
      <c r="A27" s="17"/>
      <c r="B27" s="17"/>
      <c r="C27" s="40" t="s">
        <v>11</v>
      </c>
      <c r="D27" s="398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400"/>
      <c r="P27" s="35"/>
      <c r="Q27" s="35"/>
      <c r="R27" s="35"/>
      <c r="S27" s="35"/>
      <c r="T27" s="35"/>
      <c r="U27" s="35"/>
      <c r="V27" s="35"/>
      <c r="W27" s="35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5"/>
      <c r="Q28" s="35"/>
      <c r="R28" s="35"/>
      <c r="S28" s="35"/>
      <c r="T28" s="35"/>
      <c r="U28" s="35"/>
      <c r="V28" s="35"/>
      <c r="W28" s="35"/>
    </row>
    <row r="29" spans="1:23" x14ac:dyDescent="0.25">
      <c r="A29" s="41" t="s">
        <v>17</v>
      </c>
      <c r="B29" s="17"/>
      <c r="C29" s="40" t="s">
        <v>7</v>
      </c>
      <c r="D29" s="413"/>
      <c r="E29" s="413"/>
      <c r="F29" s="413"/>
      <c r="G29" s="413"/>
      <c r="H29" s="17"/>
      <c r="I29" s="39" t="s">
        <v>8</v>
      </c>
      <c r="J29" s="17"/>
      <c r="K29" s="405"/>
      <c r="L29" s="399"/>
      <c r="M29" s="399"/>
      <c r="N29" s="399"/>
      <c r="O29" s="400"/>
      <c r="P29" s="35"/>
      <c r="Q29" s="35"/>
      <c r="R29" s="35"/>
      <c r="S29" s="35"/>
      <c r="T29" s="35"/>
      <c r="U29" s="35"/>
      <c r="V29" s="35"/>
      <c r="W29" s="35"/>
    </row>
    <row r="30" spans="1:23" x14ac:dyDescent="0.25">
      <c r="A30" s="41"/>
      <c r="B30" s="17"/>
      <c r="C30" s="40" t="s">
        <v>18</v>
      </c>
      <c r="D30" s="410"/>
      <c r="E30" s="411"/>
      <c r="F30" s="411"/>
      <c r="G30" s="412"/>
      <c r="H30" s="17"/>
      <c r="I30" s="39"/>
      <c r="J30" s="17"/>
      <c r="K30" s="254"/>
      <c r="L30" s="254"/>
      <c r="M30" s="254"/>
      <c r="N30" s="254"/>
      <c r="O30" s="20"/>
      <c r="P30" s="35"/>
      <c r="Q30" s="35"/>
      <c r="R30" s="35"/>
      <c r="S30" s="35"/>
      <c r="T30" s="35"/>
      <c r="U30" s="35"/>
      <c r="V30" s="35"/>
      <c r="W30" s="35"/>
    </row>
    <row r="31" spans="1:23" x14ac:dyDescent="0.25">
      <c r="A31" s="17"/>
      <c r="B31" s="17"/>
      <c r="C31" s="40" t="s">
        <v>14</v>
      </c>
      <c r="D31" s="414"/>
      <c r="E31" s="414"/>
      <c r="F31" s="414"/>
      <c r="G31" s="414"/>
      <c r="H31" s="17"/>
      <c r="I31" s="39" t="s">
        <v>15</v>
      </c>
      <c r="J31" s="17"/>
      <c r="K31" s="407"/>
      <c r="L31" s="408"/>
      <c r="M31" s="408"/>
      <c r="N31" s="408"/>
      <c r="O31" s="409"/>
      <c r="P31" s="35"/>
      <c r="Q31" s="35"/>
      <c r="R31" s="35"/>
      <c r="S31" s="35"/>
      <c r="T31" s="35"/>
      <c r="U31" s="35"/>
      <c r="V31" s="35"/>
      <c r="W31" s="35"/>
    </row>
    <row r="32" spans="1:23" x14ac:dyDescent="0.25">
      <c r="A32" s="17"/>
      <c r="B32" s="17"/>
      <c r="C32" s="40" t="s">
        <v>11</v>
      </c>
      <c r="D32" s="398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400"/>
      <c r="P32" s="35"/>
      <c r="Q32" s="35"/>
      <c r="R32" s="35"/>
      <c r="S32" s="35"/>
      <c r="T32" s="35"/>
      <c r="U32" s="35"/>
      <c r="V32" s="35"/>
      <c r="W32" s="35"/>
    </row>
    <row r="33" spans="1:23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35"/>
      <c r="Q33" s="35"/>
      <c r="R33" s="35"/>
      <c r="S33" s="35"/>
      <c r="T33" s="35"/>
      <c r="U33" s="35"/>
      <c r="V33" s="35"/>
      <c r="W33" s="35"/>
    </row>
    <row r="35" spans="1:23" x14ac:dyDescent="0.25">
      <c r="A35" s="41" t="s">
        <v>19</v>
      </c>
      <c r="B35" s="17"/>
      <c r="C35" s="40" t="s">
        <v>7</v>
      </c>
      <c r="D35" s="404"/>
      <c r="E35" s="404"/>
      <c r="F35" s="404"/>
      <c r="G35" s="404"/>
      <c r="H35" s="17"/>
      <c r="I35" s="39" t="s">
        <v>8</v>
      </c>
      <c r="J35" s="17"/>
      <c r="K35" s="405"/>
      <c r="L35" s="399"/>
      <c r="M35" s="399"/>
      <c r="N35" s="399"/>
      <c r="O35" s="400"/>
      <c r="P35" s="35"/>
      <c r="Q35" s="35"/>
      <c r="R35" s="35"/>
      <c r="S35" s="35"/>
      <c r="T35" s="35"/>
      <c r="U35" s="35"/>
      <c r="V35" s="35"/>
      <c r="W35" s="35"/>
    </row>
    <row r="36" spans="1:23" x14ac:dyDescent="0.25">
      <c r="A36" s="41"/>
      <c r="B36" s="17"/>
      <c r="C36" s="40" t="s">
        <v>18</v>
      </c>
      <c r="D36" s="401"/>
      <c r="E36" s="402"/>
      <c r="F36" s="402"/>
      <c r="G36" s="403"/>
      <c r="H36" s="17"/>
      <c r="I36" s="39"/>
      <c r="J36" s="17"/>
      <c r="K36" s="254"/>
      <c r="L36" s="254"/>
      <c r="M36" s="254"/>
      <c r="N36" s="254"/>
      <c r="O36" s="20"/>
      <c r="P36" s="35"/>
      <c r="Q36" s="35"/>
      <c r="R36" s="35"/>
      <c r="S36" s="35"/>
      <c r="T36" s="35"/>
      <c r="U36" s="35"/>
      <c r="V36" s="35"/>
      <c r="W36" s="35"/>
    </row>
    <row r="37" spans="1:23" x14ac:dyDescent="0.25">
      <c r="A37" s="17"/>
      <c r="B37" s="17"/>
      <c r="C37" s="40" t="s">
        <v>14</v>
      </c>
      <c r="D37" s="406"/>
      <c r="E37" s="406"/>
      <c r="F37" s="406"/>
      <c r="G37" s="406"/>
      <c r="H37" s="17"/>
      <c r="I37" s="39" t="s">
        <v>15</v>
      </c>
      <c r="J37" s="17"/>
      <c r="K37" s="407"/>
      <c r="L37" s="408"/>
      <c r="M37" s="408"/>
      <c r="N37" s="408"/>
      <c r="O37" s="409"/>
      <c r="P37" s="35"/>
      <c r="Q37" s="35"/>
      <c r="R37" s="35"/>
      <c r="S37" s="35"/>
      <c r="T37" s="35"/>
      <c r="U37" s="35"/>
      <c r="V37" s="35"/>
      <c r="W37" s="35"/>
    </row>
    <row r="38" spans="1:23" x14ac:dyDescent="0.25">
      <c r="A38" s="17"/>
      <c r="B38" s="17"/>
      <c r="C38" s="40" t="s">
        <v>11</v>
      </c>
      <c r="D38" s="415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400"/>
      <c r="P38" s="35"/>
      <c r="Q38" s="35"/>
      <c r="R38" s="35"/>
      <c r="S38" s="35"/>
      <c r="T38" s="35"/>
      <c r="U38" s="35"/>
      <c r="V38" s="35"/>
      <c r="W38" s="35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35"/>
      <c r="Q39" s="35"/>
      <c r="R39" s="35"/>
      <c r="S39" s="35"/>
      <c r="T39" s="35"/>
      <c r="U39" s="35"/>
      <c r="V39" s="35"/>
      <c r="W39" s="35"/>
    </row>
    <row r="41" spans="1:23" x14ac:dyDescent="0.25">
      <c r="A41" s="42" t="s">
        <v>20</v>
      </c>
      <c r="B41" s="16" t="s">
        <v>408</v>
      </c>
    </row>
    <row r="42" spans="1:23" ht="27.75" customHeight="1" x14ac:dyDescent="0.25">
      <c r="B42" s="434" t="s">
        <v>409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</row>
    <row r="43" spans="1:23" x14ac:dyDescent="0.25">
      <c r="B43" s="16" t="s">
        <v>443</v>
      </c>
    </row>
    <row r="46" spans="1:23" x14ac:dyDescent="0.25">
      <c r="A46" s="42" t="s">
        <v>410</v>
      </c>
      <c r="B46" s="16" t="s">
        <v>411</v>
      </c>
    </row>
    <row r="47" spans="1:23" x14ac:dyDescent="0.25">
      <c r="B47" s="16" t="s">
        <v>412</v>
      </c>
    </row>
    <row r="48" spans="1:23" x14ac:dyDescent="0.25">
      <c r="B48" s="16" t="s">
        <v>413</v>
      </c>
    </row>
    <row r="51" spans="1:3" x14ac:dyDescent="0.25">
      <c r="A51" s="1"/>
      <c r="B51" s="1"/>
      <c r="C51" s="1"/>
    </row>
    <row r="57" spans="1:3" x14ac:dyDescent="0.25">
      <c r="A57" s="43"/>
    </row>
    <row r="58" spans="1:3" x14ac:dyDescent="0.25">
      <c r="A58" s="43"/>
    </row>
  </sheetData>
  <sheetProtection algorithmName="SHA-512" hashValue="7cdb9mvN9gGs7Qi4jHr7EoRtzwetaaPF+JYfPEhppupAHjbbMevZqCZddlak9PbDBTRsgxsE6IszPkoPWy5zdw==" saltValue="wGpXrnrnQGMGNHbeAoUJVg==" spinCount="100000" sheet="1" selectLockedCells="1"/>
  <mergeCells count="40">
    <mergeCell ref="D38:O38"/>
    <mergeCell ref="D8:O8"/>
    <mergeCell ref="M1:N1"/>
    <mergeCell ref="B42:O42"/>
    <mergeCell ref="A1:F1"/>
    <mergeCell ref="D10:G10"/>
    <mergeCell ref="K10:O10"/>
    <mergeCell ref="M3:O3"/>
    <mergeCell ref="M4:O4"/>
    <mergeCell ref="M5:O5"/>
    <mergeCell ref="M6:O6"/>
    <mergeCell ref="D21:G21"/>
    <mergeCell ref="D22:G22"/>
    <mergeCell ref="D12:G12"/>
    <mergeCell ref="K12:O12"/>
    <mergeCell ref="D13:G13"/>
    <mergeCell ref="D14:G14"/>
    <mergeCell ref="K21:O21"/>
    <mergeCell ref="K22:O22"/>
    <mergeCell ref="D15:O15"/>
    <mergeCell ref="D17:O17"/>
    <mergeCell ref="D18:O18"/>
    <mergeCell ref="D19:O19"/>
    <mergeCell ref="D23:O23"/>
    <mergeCell ref="D25:G25"/>
    <mergeCell ref="D26:G26"/>
    <mergeCell ref="K25:O25"/>
    <mergeCell ref="K26:O26"/>
    <mergeCell ref="D30:G30"/>
    <mergeCell ref="K29:O29"/>
    <mergeCell ref="K31:O31"/>
    <mergeCell ref="D27:O27"/>
    <mergeCell ref="D29:G29"/>
    <mergeCell ref="D31:G31"/>
    <mergeCell ref="D32:O32"/>
    <mergeCell ref="D36:G36"/>
    <mergeCell ref="D35:G35"/>
    <mergeCell ref="K35:O35"/>
    <mergeCell ref="D37:G37"/>
    <mergeCell ref="K37:O37"/>
  </mergeCells>
  <pageMargins left="0.51181102362204722" right="0.31496062992125984" top="0.31496062992125984" bottom="0.39370078740157483" header="0.31496062992125984" footer="0.3149606299212598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33"/>
  <sheetViews>
    <sheetView zoomScaleNormal="100" workbookViewId="0">
      <selection activeCell="G16" sqref="G16"/>
    </sheetView>
  </sheetViews>
  <sheetFormatPr baseColWidth="10" defaultColWidth="10.7109375" defaultRowHeight="15" x14ac:dyDescent="0.25"/>
  <cols>
    <col min="1" max="1" width="4.7109375" style="125" customWidth="1"/>
    <col min="2" max="2" width="4.7109375" style="132" customWidth="1"/>
    <col min="3" max="3" width="13.28515625" style="125" customWidth="1"/>
    <col min="4" max="4" width="8" style="125" customWidth="1"/>
    <col min="5" max="5" width="10.7109375" style="125"/>
    <col min="6" max="6" width="13.28515625" style="125" customWidth="1"/>
    <col min="7" max="7" width="18.7109375" style="125" customWidth="1"/>
    <col min="8" max="8" width="21.5703125" style="125" customWidth="1"/>
    <col min="9" max="9" width="13.28515625" style="125" customWidth="1"/>
    <col min="10" max="13" width="5" style="125" customWidth="1"/>
    <col min="14" max="16384" width="10.7109375" style="125"/>
  </cols>
  <sheetData>
    <row r="1" spans="1:13" s="102" customFormat="1" ht="15.75" customHeight="1" thickBot="1" x14ac:dyDescent="0.3">
      <c r="A1" s="435"/>
      <c r="B1" s="436"/>
      <c r="C1" s="436"/>
      <c r="D1" s="436"/>
      <c r="E1" s="436"/>
      <c r="F1" s="436"/>
      <c r="I1" s="133"/>
      <c r="J1" s="556" t="s">
        <v>322</v>
      </c>
      <c r="K1" s="557"/>
      <c r="L1" s="557"/>
      <c r="M1" s="261" t="str">
        <f>IF(QV_Jahr="","",QV_Jahr)</f>
        <v/>
      </c>
    </row>
    <row r="2" spans="1:13" s="102" customFormat="1" ht="63.75" customHeight="1" thickBot="1" x14ac:dyDescent="0.3">
      <c r="A2" s="103"/>
      <c r="B2" s="104"/>
      <c r="I2" s="133"/>
      <c r="J2" s="18"/>
      <c r="K2" s="18"/>
      <c r="L2" s="106"/>
      <c r="M2" s="106"/>
    </row>
    <row r="3" spans="1:13" s="102" customFormat="1" ht="15.95" customHeight="1" x14ac:dyDescent="0.25">
      <c r="A3" s="105" t="s">
        <v>0</v>
      </c>
      <c r="B3" s="104"/>
      <c r="I3" s="133"/>
      <c r="J3" s="438" t="s">
        <v>361</v>
      </c>
      <c r="K3" s="439"/>
      <c r="L3" s="439"/>
      <c r="M3" s="440"/>
    </row>
    <row r="4" spans="1:13" s="102" customFormat="1" ht="15.95" customHeight="1" x14ac:dyDescent="0.25">
      <c r="A4" s="102" t="s">
        <v>1</v>
      </c>
      <c r="B4" s="104"/>
      <c r="I4" s="133"/>
      <c r="J4" s="491" t="str">
        <f>IF(K_Nummer="","",K_Nummer)</f>
        <v/>
      </c>
      <c r="K4" s="492"/>
      <c r="L4" s="492"/>
      <c r="M4" s="493"/>
    </row>
    <row r="5" spans="1:13" s="102" customFormat="1" ht="18.75" customHeight="1" x14ac:dyDescent="0.35">
      <c r="A5" s="107" t="s">
        <v>316</v>
      </c>
      <c r="B5" s="104"/>
      <c r="I5" s="133"/>
      <c r="J5" s="444" t="s">
        <v>387</v>
      </c>
      <c r="K5" s="445"/>
      <c r="L5" s="445"/>
      <c r="M5" s="446"/>
    </row>
    <row r="6" spans="1:13" s="102" customFormat="1" ht="15.95" customHeight="1" thickBot="1" x14ac:dyDescent="0.3">
      <c r="B6" s="104"/>
      <c r="I6" s="133"/>
      <c r="J6" s="447" t="str">
        <f>IF(K_Name="","",K_Vorname&amp;" "&amp;K_Name)</f>
        <v/>
      </c>
      <c r="K6" s="448"/>
      <c r="L6" s="448"/>
      <c r="M6" s="449"/>
    </row>
    <row r="7" spans="1:13" s="102" customFormat="1" ht="7.5" customHeight="1" x14ac:dyDescent="0.25">
      <c r="B7" s="104"/>
      <c r="I7" s="133"/>
      <c r="J7" s="101"/>
      <c r="K7" s="101"/>
      <c r="L7" s="101"/>
      <c r="M7" s="101"/>
    </row>
    <row r="8" spans="1:13" s="102" customFormat="1" ht="15.95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60"/>
    </row>
    <row r="9" spans="1:13" s="102" customFormat="1" ht="24" customHeight="1" x14ac:dyDescent="0.3">
      <c r="A9" s="108"/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1:13" s="102" customFormat="1" ht="18.75" x14ac:dyDescent="0.3">
      <c r="A10" s="703" t="s">
        <v>21</v>
      </c>
      <c r="B10" s="703"/>
      <c r="C10" s="389"/>
      <c r="D10" s="110"/>
      <c r="E10" s="336" t="s">
        <v>420</v>
      </c>
      <c r="F10" s="328"/>
      <c r="G10" s="326" t="s">
        <v>414</v>
      </c>
      <c r="H10" s="336" t="s">
        <v>230</v>
      </c>
      <c r="I10" s="327"/>
      <c r="J10" s="326" t="s">
        <v>419</v>
      </c>
      <c r="K10" s="110"/>
      <c r="L10" s="110"/>
      <c r="M10" s="110"/>
    </row>
    <row r="11" spans="1:13" s="102" customFormat="1" ht="9.4" customHeight="1" thickBot="1" x14ac:dyDescent="0.35">
      <c r="A11" s="111"/>
      <c r="B11" s="111"/>
      <c r="C11" s="109"/>
      <c r="D11" s="110"/>
      <c r="E11" s="112"/>
      <c r="F11" s="110"/>
      <c r="G11" s="110"/>
      <c r="H11" s="112"/>
      <c r="I11" s="110"/>
      <c r="J11" s="110"/>
      <c r="K11" s="110"/>
      <c r="L11" s="110"/>
      <c r="M11" s="110"/>
    </row>
    <row r="12" spans="1:13" s="102" customFormat="1" ht="21.95" customHeight="1" x14ac:dyDescent="0.3">
      <c r="A12" s="113"/>
      <c r="B12" s="114"/>
      <c r="C12" s="115"/>
      <c r="D12" s="116"/>
      <c r="E12" s="116"/>
      <c r="F12" s="116"/>
      <c r="G12" s="713" t="s">
        <v>357</v>
      </c>
      <c r="H12" s="713"/>
      <c r="I12" s="713"/>
      <c r="J12" s="142" t="s">
        <v>245</v>
      </c>
      <c r="K12" s="142" t="s">
        <v>246</v>
      </c>
      <c r="L12" s="116"/>
      <c r="M12" s="117"/>
    </row>
    <row r="13" spans="1:13" s="102" customFormat="1" ht="21.95" customHeight="1" x14ac:dyDescent="0.3">
      <c r="A13" s="118"/>
      <c r="B13" s="108"/>
      <c r="C13" s="704" t="s">
        <v>356</v>
      </c>
      <c r="D13" s="704"/>
      <c r="E13" s="704"/>
      <c r="F13" s="704"/>
      <c r="G13" s="404"/>
      <c r="H13" s="404"/>
      <c r="I13" s="404"/>
      <c r="J13" s="329"/>
      <c r="K13" s="329"/>
      <c r="L13" s="326" t="s">
        <v>406</v>
      </c>
      <c r="M13" s="119"/>
    </row>
    <row r="14" spans="1:13" s="102" customFormat="1" ht="21.95" customHeight="1" thickBot="1" x14ac:dyDescent="0.35">
      <c r="A14" s="120"/>
      <c r="B14" s="121"/>
      <c r="C14" s="705" t="s">
        <v>229</v>
      </c>
      <c r="D14" s="705"/>
      <c r="E14" s="705"/>
      <c r="F14" s="705"/>
      <c r="G14" s="615"/>
      <c r="H14" s="615"/>
      <c r="I14" s="615"/>
      <c r="J14" s="330"/>
      <c r="K14" s="330"/>
      <c r="L14" s="352" t="s">
        <v>406</v>
      </c>
      <c r="M14" s="122"/>
    </row>
    <row r="15" spans="1:13" s="102" customFormat="1" ht="18.75" x14ac:dyDescent="0.3">
      <c r="A15" s="108"/>
      <c r="B15" s="108"/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</row>
    <row r="16" spans="1:13" s="102" customFormat="1" ht="96.75" customHeight="1" x14ac:dyDescent="0.3">
      <c r="A16" s="108"/>
      <c r="B16" s="108"/>
      <c r="C16" s="109"/>
      <c r="D16" s="123"/>
      <c r="E16" s="123"/>
      <c r="F16" s="123"/>
      <c r="G16" s="123"/>
      <c r="H16" s="123"/>
      <c r="I16" s="123"/>
      <c r="J16" s="171" t="s">
        <v>76</v>
      </c>
      <c r="K16" s="171" t="s">
        <v>328</v>
      </c>
      <c r="L16" s="171" t="s">
        <v>77</v>
      </c>
      <c r="M16" s="171" t="s">
        <v>325</v>
      </c>
    </row>
    <row r="17" spans="1:13" s="102" customFormat="1" ht="21.75" thickBot="1" x14ac:dyDescent="0.4">
      <c r="A17" s="107">
        <v>3</v>
      </c>
      <c r="B17" s="124" t="s">
        <v>358</v>
      </c>
      <c r="J17" s="715" t="s">
        <v>79</v>
      </c>
      <c r="K17" s="715"/>
      <c r="L17" s="715"/>
      <c r="M17" s="715"/>
    </row>
    <row r="18" spans="1:13" ht="18.75" x14ac:dyDescent="0.3">
      <c r="A18" s="137" t="s">
        <v>93</v>
      </c>
      <c r="B18" s="717" t="s">
        <v>359</v>
      </c>
      <c r="C18" s="717"/>
      <c r="D18" s="717"/>
      <c r="E18" s="717"/>
      <c r="F18" s="717"/>
      <c r="G18" s="717"/>
      <c r="H18" s="717"/>
      <c r="I18" s="717"/>
      <c r="J18" s="138"/>
      <c r="K18" s="138"/>
      <c r="L18" s="138"/>
      <c r="M18" s="139"/>
    </row>
    <row r="19" spans="1:13" x14ac:dyDescent="0.25">
      <c r="A19" s="140"/>
      <c r="B19" s="135" t="s">
        <v>81</v>
      </c>
      <c r="C19" s="700" t="s">
        <v>231</v>
      </c>
      <c r="D19" s="700"/>
      <c r="E19" s="700"/>
      <c r="F19" s="700"/>
      <c r="G19" s="700" t="s">
        <v>83</v>
      </c>
      <c r="H19" s="700"/>
      <c r="I19" s="700"/>
      <c r="J19" s="331">
        <v>0</v>
      </c>
      <c r="K19" s="331">
        <v>1</v>
      </c>
      <c r="L19" s="331">
        <v>2</v>
      </c>
      <c r="M19" s="332">
        <v>3</v>
      </c>
    </row>
    <row r="20" spans="1:13" ht="30" customHeight="1" x14ac:dyDescent="0.25">
      <c r="A20" s="702" t="s">
        <v>232</v>
      </c>
      <c r="B20" s="136">
        <v>1</v>
      </c>
      <c r="C20" s="701" t="s">
        <v>299</v>
      </c>
      <c r="D20" s="701"/>
      <c r="E20" s="701"/>
      <c r="F20" s="701"/>
      <c r="G20" s="404"/>
      <c r="H20" s="404"/>
      <c r="I20" s="404"/>
      <c r="J20" s="266"/>
      <c r="K20" s="266"/>
      <c r="L20" s="266"/>
      <c r="M20" s="361"/>
    </row>
    <row r="21" spans="1:13" ht="30" customHeight="1" x14ac:dyDescent="0.25">
      <c r="A21" s="702"/>
      <c r="B21" s="136">
        <v>2</v>
      </c>
      <c r="C21" s="701" t="s">
        <v>300</v>
      </c>
      <c r="D21" s="701"/>
      <c r="E21" s="701"/>
      <c r="F21" s="701"/>
      <c r="G21" s="404"/>
      <c r="H21" s="404"/>
      <c r="I21" s="404"/>
      <c r="J21" s="266"/>
      <c r="K21" s="363"/>
      <c r="L21" s="266"/>
      <c r="M21" s="365"/>
    </row>
    <row r="22" spans="1:13" ht="30" customHeight="1" x14ac:dyDescent="0.25">
      <c r="A22" s="718" t="s">
        <v>233</v>
      </c>
      <c r="B22" s="136">
        <v>3</v>
      </c>
      <c r="C22" s="701" t="s">
        <v>302</v>
      </c>
      <c r="D22" s="701"/>
      <c r="E22" s="701"/>
      <c r="F22" s="701"/>
      <c r="G22" s="404"/>
      <c r="H22" s="404"/>
      <c r="I22" s="404"/>
      <c r="J22" s="266"/>
      <c r="K22" s="266"/>
      <c r="L22" s="266"/>
      <c r="M22" s="361"/>
    </row>
    <row r="23" spans="1:13" ht="30" customHeight="1" x14ac:dyDescent="0.25">
      <c r="A23" s="718"/>
      <c r="B23" s="136">
        <v>4</v>
      </c>
      <c r="C23" s="701" t="s">
        <v>296</v>
      </c>
      <c r="D23" s="701"/>
      <c r="E23" s="701"/>
      <c r="F23" s="701"/>
      <c r="G23" s="404"/>
      <c r="H23" s="404"/>
      <c r="I23" s="404"/>
      <c r="J23" s="266"/>
      <c r="K23" s="266"/>
      <c r="L23" s="266"/>
      <c r="M23" s="361"/>
    </row>
    <row r="24" spans="1:13" ht="30" customHeight="1" x14ac:dyDescent="0.25">
      <c r="A24" s="718"/>
      <c r="B24" s="136">
        <v>5</v>
      </c>
      <c r="C24" s="701" t="s">
        <v>303</v>
      </c>
      <c r="D24" s="701"/>
      <c r="E24" s="701"/>
      <c r="F24" s="701"/>
      <c r="G24" s="404"/>
      <c r="H24" s="404"/>
      <c r="I24" s="404"/>
      <c r="J24" s="266"/>
      <c r="K24" s="266"/>
      <c r="L24" s="266"/>
      <c r="M24" s="361"/>
    </row>
    <row r="25" spans="1:13" ht="30" customHeight="1" x14ac:dyDescent="0.25">
      <c r="A25" s="718"/>
      <c r="B25" s="136">
        <v>6</v>
      </c>
      <c r="C25" s="701" t="s">
        <v>445</v>
      </c>
      <c r="D25" s="701"/>
      <c r="E25" s="701"/>
      <c r="F25" s="701"/>
      <c r="G25" s="404"/>
      <c r="H25" s="404"/>
      <c r="I25" s="404"/>
      <c r="J25" s="266"/>
      <c r="K25" s="266"/>
      <c r="L25" s="266"/>
      <c r="M25" s="361"/>
    </row>
    <row r="26" spans="1:13" ht="30" customHeight="1" x14ac:dyDescent="0.25">
      <c r="A26" s="702" t="s">
        <v>234</v>
      </c>
      <c r="B26" s="136">
        <v>7</v>
      </c>
      <c r="C26" s="701" t="s">
        <v>360</v>
      </c>
      <c r="D26" s="701"/>
      <c r="E26" s="701"/>
      <c r="F26" s="701"/>
      <c r="G26" s="404"/>
      <c r="H26" s="404"/>
      <c r="I26" s="404"/>
      <c r="J26" s="266"/>
      <c r="K26" s="266"/>
      <c r="L26" s="266"/>
      <c r="M26" s="361"/>
    </row>
    <row r="27" spans="1:13" ht="30" customHeight="1" x14ac:dyDescent="0.25">
      <c r="A27" s="702"/>
      <c r="B27" s="136">
        <v>8</v>
      </c>
      <c r="C27" s="701" t="s">
        <v>297</v>
      </c>
      <c r="D27" s="701"/>
      <c r="E27" s="701"/>
      <c r="F27" s="701"/>
      <c r="G27" s="404"/>
      <c r="H27" s="404"/>
      <c r="I27" s="404"/>
      <c r="J27" s="266"/>
      <c r="K27" s="266"/>
      <c r="L27" s="266"/>
      <c r="M27" s="361"/>
    </row>
    <row r="28" spans="1:13" ht="30" customHeight="1" x14ac:dyDescent="0.25">
      <c r="A28" s="702" t="s">
        <v>235</v>
      </c>
      <c r="B28" s="136">
        <v>9</v>
      </c>
      <c r="C28" s="701" t="s">
        <v>298</v>
      </c>
      <c r="D28" s="701"/>
      <c r="E28" s="701"/>
      <c r="F28" s="701"/>
      <c r="G28" s="404"/>
      <c r="H28" s="404"/>
      <c r="I28" s="404"/>
      <c r="J28" s="266"/>
      <c r="K28" s="266"/>
      <c r="L28" s="266"/>
      <c r="M28" s="361"/>
    </row>
    <row r="29" spans="1:13" ht="30" customHeight="1" thickBot="1" x14ac:dyDescent="0.3">
      <c r="A29" s="716"/>
      <c r="B29" s="141">
        <v>10</v>
      </c>
      <c r="C29" s="708" t="s">
        <v>301</v>
      </c>
      <c r="D29" s="708"/>
      <c r="E29" s="708"/>
      <c r="F29" s="708"/>
      <c r="G29" s="615"/>
      <c r="H29" s="615"/>
      <c r="I29" s="709"/>
      <c r="J29" s="390"/>
      <c r="K29" s="392"/>
      <c r="L29" s="390"/>
      <c r="M29" s="391"/>
    </row>
    <row r="30" spans="1:13" ht="15.75" customHeight="1" thickBot="1" x14ac:dyDescent="0.3">
      <c r="A30" s="127"/>
      <c r="B30" s="126"/>
      <c r="C30" s="128"/>
      <c r="D30" s="128"/>
      <c r="E30" s="128"/>
      <c r="F30" s="128"/>
      <c r="G30" s="129"/>
      <c r="H30" s="129"/>
      <c r="I30" s="143" t="s">
        <v>84</v>
      </c>
      <c r="J30" s="710">
        <f>SUM(J20:M29)</f>
        <v>0</v>
      </c>
      <c r="K30" s="710"/>
      <c r="L30" s="710"/>
      <c r="M30" s="711"/>
    </row>
    <row r="31" spans="1:13" ht="15.75" thickBot="1" x14ac:dyDescent="0.3">
      <c r="B31" s="130"/>
    </row>
    <row r="32" spans="1:13" ht="15.95" customHeight="1" x14ac:dyDescent="0.25">
      <c r="B32" s="130"/>
      <c r="I32" s="712" t="s">
        <v>439</v>
      </c>
      <c r="J32" s="713"/>
      <c r="K32" s="713"/>
      <c r="L32" s="713"/>
      <c r="M32" s="714"/>
    </row>
    <row r="33" spans="2:13" ht="15.75" thickBot="1" x14ac:dyDescent="0.3">
      <c r="B33" s="130"/>
      <c r="I33" s="131"/>
      <c r="J33" s="706">
        <f>J30</f>
        <v>0</v>
      </c>
      <c r="K33" s="706"/>
      <c r="L33" s="706"/>
      <c r="M33" s="707"/>
    </row>
  </sheetData>
  <sheetProtection algorithmName="SHA-512" hashValue="PNdjlyKwWzfNgF0rU+9yw2Oejm4p+NeZToqfUqez+ooxFz4clqofj71mIBWvEmQrG1xPPZ2Zgxg4NyLl9OQN/Q==" saltValue="HUf6N/XtdAaonBaDQArdKw==" spinCount="100000" sheet="1" formatCells="0" formatColumns="0" formatRows="0" insertColumns="0" insertRows="0" insertHyperlinks="0" deleteColumns="0" deleteRows="0" sort="0" autoFilter="0" pivotTables="0"/>
  <dataConsolidate/>
  <mergeCells count="44">
    <mergeCell ref="J17:M17"/>
    <mergeCell ref="A26:A27"/>
    <mergeCell ref="A28:A29"/>
    <mergeCell ref="B18:I18"/>
    <mergeCell ref="C27:F27"/>
    <mergeCell ref="G27:I27"/>
    <mergeCell ref="A22:A25"/>
    <mergeCell ref="G12:I12"/>
    <mergeCell ref="G14:I14"/>
    <mergeCell ref="C25:F25"/>
    <mergeCell ref="C26:F26"/>
    <mergeCell ref="G25:I25"/>
    <mergeCell ref="G26:I26"/>
    <mergeCell ref="C21:F21"/>
    <mergeCell ref="G21:I21"/>
    <mergeCell ref="C22:F22"/>
    <mergeCell ref="G22:I22"/>
    <mergeCell ref="C23:F23"/>
    <mergeCell ref="G23:I23"/>
    <mergeCell ref="J33:M33"/>
    <mergeCell ref="C24:F24"/>
    <mergeCell ref="G24:I24"/>
    <mergeCell ref="C29:F29"/>
    <mergeCell ref="G29:I29"/>
    <mergeCell ref="J30:M30"/>
    <mergeCell ref="C28:F28"/>
    <mergeCell ref="G28:I28"/>
    <mergeCell ref="I32:M32"/>
    <mergeCell ref="A1:F1"/>
    <mergeCell ref="C19:F19"/>
    <mergeCell ref="G19:I19"/>
    <mergeCell ref="C20:F20"/>
    <mergeCell ref="G20:I20"/>
    <mergeCell ref="D8:M8"/>
    <mergeCell ref="J1:L1"/>
    <mergeCell ref="J5:M5"/>
    <mergeCell ref="J6:M6"/>
    <mergeCell ref="A20:A21"/>
    <mergeCell ref="G13:I13"/>
    <mergeCell ref="A10:B10"/>
    <mergeCell ref="C13:F13"/>
    <mergeCell ref="C14:F14"/>
    <mergeCell ref="J4:M4"/>
    <mergeCell ref="J3:M3"/>
  </mergeCells>
  <dataValidations disablePrompts="1" count="1">
    <dataValidation type="list" allowBlank="1" showInputMessage="1" showErrorMessage="1" sqref="C30:F30">
      <formula1>HK_1</formula1>
    </dataValidation>
  </dataValidations>
  <pageMargins left="0.7" right="0.7" top="0.78740157499999996" bottom="0.78740157499999996" header="0.3" footer="0.3"/>
  <pageSetup paperSize="9" scale="6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5" tint="0.39997558519241921"/>
  </sheetPr>
  <dimension ref="A1:O159"/>
  <sheetViews>
    <sheetView showGridLines="0" zoomScaleNormal="100" workbookViewId="0">
      <selection activeCell="D152" sqref="D152:F152"/>
    </sheetView>
  </sheetViews>
  <sheetFormatPr baseColWidth="10" defaultColWidth="11.42578125" defaultRowHeight="15" x14ac:dyDescent="0.25"/>
  <cols>
    <col min="1" max="1" width="4.7109375" style="27" customWidth="1"/>
    <col min="2" max="2" width="5" style="27" customWidth="1"/>
    <col min="3" max="3" width="13.28515625" style="27" customWidth="1"/>
    <col min="4" max="4" width="8" style="27" customWidth="1"/>
    <col min="5" max="5" width="10.7109375" style="27" customWidth="1"/>
    <col min="6" max="6" width="13.28515625" style="27" customWidth="1"/>
    <col min="7" max="7" width="18.85546875" style="27" customWidth="1"/>
    <col min="8" max="8" width="21.5703125" style="27" customWidth="1"/>
    <col min="9" max="9" width="13.28515625" style="27" customWidth="1"/>
    <col min="10" max="13" width="5" style="27" customWidth="1"/>
    <col min="14" max="14" width="2.5703125" style="27" customWidth="1"/>
    <col min="15" max="15" width="1.42578125" style="27" customWidth="1"/>
    <col min="16" max="16" width="2" style="27" customWidth="1"/>
    <col min="17" max="17" width="1.85546875" style="27" customWidth="1"/>
    <col min="18" max="18" width="2.42578125" style="27" customWidth="1"/>
    <col min="19" max="19" width="1.42578125" style="27" customWidth="1"/>
    <col min="20" max="20" width="2.5703125" style="27" customWidth="1"/>
    <col min="21" max="16384" width="11.42578125" style="27"/>
  </cols>
  <sheetData>
    <row r="1" spans="1:15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556" t="s">
        <v>322</v>
      </c>
      <c r="K1" s="557"/>
      <c r="L1" s="557"/>
      <c r="M1" s="261" t="str">
        <f>IF(QV_Jahr="","",QV_Jahr)</f>
        <v/>
      </c>
    </row>
    <row r="2" spans="1:15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8"/>
      <c r="K2" s="18"/>
      <c r="L2" s="106"/>
      <c r="M2" s="106"/>
    </row>
    <row r="3" spans="1:15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438" t="s">
        <v>361</v>
      </c>
      <c r="K3" s="439"/>
      <c r="L3" s="439"/>
      <c r="M3" s="440"/>
    </row>
    <row r="4" spans="1:15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491" t="str">
        <f>IF(K_Nummer="","",K_Nummer)</f>
        <v/>
      </c>
      <c r="K4" s="492"/>
      <c r="L4" s="492"/>
      <c r="M4" s="493"/>
      <c r="N4" s="85"/>
      <c r="O4" s="85"/>
    </row>
    <row r="5" spans="1:15" s="66" customFormat="1" ht="18.399999999999999" customHeight="1" x14ac:dyDescent="0.35">
      <c r="A5" s="107" t="s">
        <v>317</v>
      </c>
      <c r="B5" s="104"/>
      <c r="C5" s="102"/>
      <c r="D5" s="102"/>
      <c r="E5" s="102"/>
      <c r="F5" s="102"/>
      <c r="G5" s="102"/>
      <c r="H5" s="102"/>
      <c r="I5" s="133"/>
      <c r="J5" s="444" t="s">
        <v>387</v>
      </c>
      <c r="K5" s="445"/>
      <c r="L5" s="445"/>
      <c r="M5" s="446"/>
      <c r="N5" s="85"/>
      <c r="O5" s="85"/>
    </row>
    <row r="6" spans="1:15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447" t="str">
        <f>IF(K_Name="","",K_Vorname&amp;" "&amp;K_Name)</f>
        <v/>
      </c>
      <c r="K6" s="448"/>
      <c r="L6" s="448"/>
      <c r="M6" s="449"/>
    </row>
    <row r="7" spans="1:15" s="66" customFormat="1" ht="6.4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01"/>
      <c r="K7" s="101"/>
      <c r="L7" s="101"/>
      <c r="M7" s="101"/>
    </row>
    <row r="8" spans="1:15" s="66" customFormat="1" ht="15.4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60"/>
    </row>
    <row r="9" spans="1:15" s="66" customFormat="1" ht="15.4" customHeight="1" x14ac:dyDescent="0.3">
      <c r="A9" s="108"/>
      <c r="B9" s="108"/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1:15" s="66" customFormat="1" ht="15.4" customHeight="1" x14ac:dyDescent="0.3">
      <c r="A10" s="703" t="s">
        <v>355</v>
      </c>
      <c r="B10" s="742"/>
      <c r="C10" s="393"/>
      <c r="D10" s="335"/>
      <c r="E10" s="336" t="s">
        <v>354</v>
      </c>
      <c r="F10" s="325"/>
      <c r="G10" s="326" t="s">
        <v>414</v>
      </c>
      <c r="H10" s="336" t="s">
        <v>230</v>
      </c>
      <c r="I10" s="327"/>
      <c r="J10" s="326" t="s">
        <v>419</v>
      </c>
      <c r="K10" s="110"/>
      <c r="L10" s="110"/>
      <c r="M10" s="110"/>
    </row>
    <row r="11" spans="1:15" s="66" customFormat="1" ht="15.4" customHeight="1" thickBot="1" x14ac:dyDescent="0.35">
      <c r="A11" s="111"/>
      <c r="B11" s="111"/>
      <c r="C11" s="109"/>
      <c r="D11" s="110"/>
      <c r="E11" s="112"/>
      <c r="F11" s="110"/>
      <c r="G11" s="110"/>
      <c r="H11" s="112"/>
      <c r="I11" s="110"/>
      <c r="J11" s="110"/>
      <c r="K11" s="110"/>
      <c r="L11" s="110"/>
      <c r="M11" s="110"/>
    </row>
    <row r="12" spans="1:15" s="66" customFormat="1" ht="15.4" customHeight="1" x14ac:dyDescent="0.3">
      <c r="A12" s="113"/>
      <c r="B12" s="114"/>
      <c r="C12" s="115"/>
      <c r="D12" s="116"/>
      <c r="E12" s="116"/>
      <c r="F12" s="116"/>
      <c r="G12" s="713" t="s">
        <v>357</v>
      </c>
      <c r="H12" s="713"/>
      <c r="I12" s="713"/>
      <c r="J12" s="142" t="s">
        <v>245</v>
      </c>
      <c r="K12" s="142" t="s">
        <v>246</v>
      </c>
      <c r="L12" s="116"/>
      <c r="M12" s="117"/>
    </row>
    <row r="13" spans="1:15" s="66" customFormat="1" ht="15.4" customHeight="1" x14ac:dyDescent="0.3">
      <c r="A13" s="118"/>
      <c r="B13" s="108"/>
      <c r="C13" s="704" t="s">
        <v>356</v>
      </c>
      <c r="D13" s="704"/>
      <c r="E13" s="704"/>
      <c r="F13" s="704"/>
      <c r="G13" s="404"/>
      <c r="H13" s="404"/>
      <c r="I13" s="404"/>
      <c r="J13" s="329"/>
      <c r="K13" s="329"/>
      <c r="L13" s="326" t="s">
        <v>406</v>
      </c>
      <c r="M13" s="119"/>
    </row>
    <row r="14" spans="1:15" s="66" customFormat="1" ht="15.4" customHeight="1" thickBot="1" x14ac:dyDescent="0.35">
      <c r="A14" s="120"/>
      <c r="B14" s="121"/>
      <c r="C14" s="705" t="s">
        <v>229</v>
      </c>
      <c r="D14" s="705"/>
      <c r="E14" s="705"/>
      <c r="F14" s="705"/>
      <c r="G14" s="615"/>
      <c r="H14" s="615"/>
      <c r="I14" s="615"/>
      <c r="J14" s="330"/>
      <c r="K14" s="330"/>
      <c r="L14" s="352" t="s">
        <v>406</v>
      </c>
      <c r="M14" s="122"/>
    </row>
    <row r="15" spans="1:15" s="66" customFormat="1" ht="15.4" customHeight="1" x14ac:dyDescent="0.25">
      <c r="B15" s="152"/>
      <c r="C15" s="152"/>
      <c r="D15" s="152"/>
      <c r="E15" s="152"/>
      <c r="F15" s="148"/>
      <c r="G15" s="152"/>
      <c r="H15" s="152"/>
      <c r="I15" s="152"/>
      <c r="K15" s="151"/>
      <c r="L15" s="151"/>
      <c r="M15" s="151"/>
    </row>
    <row r="16" spans="1:15" ht="96.4" customHeight="1" x14ac:dyDescent="0.25">
      <c r="A16" s="32"/>
      <c r="B16" s="145"/>
      <c r="C16" s="145"/>
      <c r="D16" s="145"/>
      <c r="E16" s="145"/>
      <c r="F16" s="48"/>
      <c r="G16" s="146"/>
      <c r="H16" s="146"/>
      <c r="I16" s="146"/>
      <c r="J16" s="743" t="s">
        <v>76</v>
      </c>
      <c r="K16" s="743" t="s">
        <v>328</v>
      </c>
      <c r="L16" s="743" t="s">
        <v>77</v>
      </c>
      <c r="M16" s="743" t="s">
        <v>325</v>
      </c>
    </row>
    <row r="17" spans="1:13" ht="24" customHeight="1" x14ac:dyDescent="0.25">
      <c r="J17" s="744"/>
      <c r="K17" s="744"/>
      <c r="L17" s="744"/>
      <c r="M17" s="744"/>
    </row>
    <row r="18" spans="1:13" ht="21.75" thickBot="1" x14ac:dyDescent="0.4">
      <c r="A18" s="107">
        <v>4</v>
      </c>
      <c r="B18" s="124" t="s">
        <v>374</v>
      </c>
      <c r="C18" s="102"/>
      <c r="D18" s="102"/>
      <c r="E18" s="102"/>
      <c r="F18" s="102"/>
      <c r="G18" s="102"/>
      <c r="H18" s="102"/>
      <c r="I18" s="102"/>
      <c r="J18" s="715" t="s">
        <v>79</v>
      </c>
      <c r="K18" s="715"/>
      <c r="L18" s="715"/>
      <c r="M18" s="715"/>
    </row>
    <row r="19" spans="1:13" ht="18.75" x14ac:dyDescent="0.3">
      <c r="A19" s="137" t="s">
        <v>351</v>
      </c>
      <c r="B19" s="717" t="s">
        <v>375</v>
      </c>
      <c r="C19" s="717"/>
      <c r="D19" s="717"/>
      <c r="E19" s="717"/>
      <c r="F19" s="717"/>
      <c r="G19" s="717"/>
      <c r="H19" s="717"/>
      <c r="I19" s="717"/>
      <c r="J19" s="353">
        <v>0</v>
      </c>
      <c r="K19" s="353">
        <v>1</v>
      </c>
      <c r="L19" s="353">
        <v>2</v>
      </c>
      <c r="M19" s="354">
        <v>3</v>
      </c>
    </row>
    <row r="20" spans="1:13" ht="5.85" customHeight="1" thickBot="1" x14ac:dyDescent="0.3"/>
    <row r="21" spans="1:13" x14ac:dyDescent="0.25">
      <c r="A21" s="166" t="s">
        <v>362</v>
      </c>
      <c r="B21" s="167"/>
      <c r="C21" s="167"/>
      <c r="D21" s="167"/>
      <c r="E21" s="167"/>
      <c r="F21" s="167"/>
      <c r="G21" s="167"/>
      <c r="H21" s="167"/>
      <c r="I21" s="168"/>
      <c r="J21" s="732"/>
      <c r="K21" s="733"/>
      <c r="L21" s="733"/>
      <c r="M21" s="734"/>
    </row>
    <row r="22" spans="1:13" ht="42.75" customHeight="1" x14ac:dyDescent="0.25">
      <c r="A22" s="722"/>
      <c r="B22" s="723"/>
      <c r="C22" s="723"/>
      <c r="D22" s="723"/>
      <c r="E22" s="723"/>
      <c r="F22" s="723"/>
      <c r="G22" s="723"/>
      <c r="H22" s="723"/>
      <c r="I22" s="724"/>
      <c r="J22" s="735"/>
      <c r="K22" s="736"/>
      <c r="L22" s="736"/>
      <c r="M22" s="737"/>
    </row>
    <row r="23" spans="1:13" ht="15.75" customHeight="1" x14ac:dyDescent="0.25">
      <c r="A23" s="163" t="s">
        <v>363</v>
      </c>
      <c r="B23" s="164"/>
      <c r="C23" s="164"/>
      <c r="D23" s="164"/>
      <c r="E23" s="164"/>
      <c r="F23" s="164"/>
      <c r="G23" s="164"/>
      <c r="H23" s="164"/>
      <c r="I23" s="165"/>
      <c r="J23" s="735"/>
      <c r="K23" s="736"/>
      <c r="L23" s="736"/>
      <c r="M23" s="737"/>
    </row>
    <row r="24" spans="1:13" ht="28.5" customHeight="1" x14ac:dyDescent="0.25">
      <c r="A24" s="741"/>
      <c r="B24" s="505"/>
      <c r="C24" s="505"/>
      <c r="D24" s="505"/>
      <c r="E24" s="505"/>
      <c r="F24" s="505"/>
      <c r="G24" s="505"/>
      <c r="H24" s="505"/>
      <c r="I24" s="506"/>
      <c r="J24" s="735"/>
      <c r="K24" s="736"/>
      <c r="L24" s="736"/>
      <c r="M24" s="737"/>
    </row>
    <row r="25" spans="1:13" ht="14.1" customHeight="1" x14ac:dyDescent="0.25">
      <c r="A25" s="160" t="s">
        <v>364</v>
      </c>
      <c r="B25" s="161"/>
      <c r="C25" s="161"/>
      <c r="D25" s="161"/>
      <c r="E25" s="161"/>
      <c r="F25" s="161"/>
      <c r="G25" s="161"/>
      <c r="H25" s="161"/>
      <c r="I25" s="162"/>
      <c r="J25" s="738"/>
      <c r="K25" s="739"/>
      <c r="L25" s="739"/>
      <c r="M25" s="740"/>
    </row>
    <row r="26" spans="1:13" ht="56.85" customHeight="1" thickBot="1" x14ac:dyDescent="0.3">
      <c r="A26" s="719"/>
      <c r="B26" s="720"/>
      <c r="C26" s="720"/>
      <c r="D26" s="720"/>
      <c r="E26" s="720"/>
      <c r="F26" s="720"/>
      <c r="G26" s="720"/>
      <c r="H26" s="720"/>
      <c r="I26" s="721"/>
      <c r="J26" s="158"/>
      <c r="K26" s="158"/>
      <c r="L26" s="158"/>
      <c r="M26" s="159"/>
    </row>
    <row r="27" spans="1:13" s="58" customFormat="1" ht="5.65" customHeight="1" thickBot="1" x14ac:dyDescent="0.3">
      <c r="A27" s="93"/>
      <c r="B27" s="93"/>
      <c r="C27" s="93"/>
      <c r="D27" s="93"/>
      <c r="E27" s="93"/>
      <c r="F27" s="93"/>
      <c r="G27" s="93"/>
      <c r="H27" s="93"/>
      <c r="I27" s="93"/>
      <c r="J27" s="94"/>
      <c r="K27" s="94"/>
      <c r="L27" s="94"/>
      <c r="M27" s="94"/>
    </row>
    <row r="28" spans="1:13" x14ac:dyDescent="0.25">
      <c r="A28" s="166" t="s">
        <v>365</v>
      </c>
      <c r="B28" s="167"/>
      <c r="C28" s="167"/>
      <c r="D28" s="167"/>
      <c r="E28" s="167"/>
      <c r="F28" s="167"/>
      <c r="G28" s="167"/>
      <c r="H28" s="167"/>
      <c r="I28" s="168"/>
      <c r="J28" s="732"/>
      <c r="K28" s="733"/>
      <c r="L28" s="733"/>
      <c r="M28" s="734"/>
    </row>
    <row r="29" spans="1:13" ht="42.75" customHeight="1" x14ac:dyDescent="0.25">
      <c r="A29" s="722"/>
      <c r="B29" s="723"/>
      <c r="C29" s="723"/>
      <c r="D29" s="723"/>
      <c r="E29" s="723"/>
      <c r="F29" s="723"/>
      <c r="G29" s="723"/>
      <c r="H29" s="723"/>
      <c r="I29" s="724"/>
      <c r="J29" s="735"/>
      <c r="K29" s="736"/>
      <c r="L29" s="736"/>
      <c r="M29" s="737"/>
    </row>
    <row r="30" spans="1:13" ht="15.75" customHeight="1" x14ac:dyDescent="0.25">
      <c r="A30" s="163" t="s">
        <v>363</v>
      </c>
      <c r="B30" s="164"/>
      <c r="C30" s="164"/>
      <c r="D30" s="164"/>
      <c r="E30" s="164"/>
      <c r="F30" s="164"/>
      <c r="G30" s="164"/>
      <c r="H30" s="164"/>
      <c r="I30" s="165"/>
      <c r="J30" s="735"/>
      <c r="K30" s="736"/>
      <c r="L30" s="736"/>
      <c r="M30" s="737"/>
    </row>
    <row r="31" spans="1:13" ht="28.5" customHeight="1" x14ac:dyDescent="0.25">
      <c r="A31" s="741"/>
      <c r="B31" s="505"/>
      <c r="C31" s="505"/>
      <c r="D31" s="505"/>
      <c r="E31" s="505"/>
      <c r="F31" s="505"/>
      <c r="G31" s="505"/>
      <c r="H31" s="505"/>
      <c r="I31" s="506"/>
      <c r="J31" s="735"/>
      <c r="K31" s="736"/>
      <c r="L31" s="736"/>
      <c r="M31" s="737"/>
    </row>
    <row r="32" spans="1:13" ht="14.1" customHeight="1" x14ac:dyDescent="0.25">
      <c r="A32" s="160" t="s">
        <v>364</v>
      </c>
      <c r="B32" s="161"/>
      <c r="C32" s="161"/>
      <c r="D32" s="161"/>
      <c r="E32" s="161"/>
      <c r="F32" s="161"/>
      <c r="G32" s="161"/>
      <c r="H32" s="161"/>
      <c r="I32" s="162"/>
      <c r="J32" s="738"/>
      <c r="K32" s="739"/>
      <c r="L32" s="739"/>
      <c r="M32" s="740"/>
    </row>
    <row r="33" spans="1:13" ht="56.85" customHeight="1" thickBot="1" x14ac:dyDescent="0.3">
      <c r="A33" s="719"/>
      <c r="B33" s="720"/>
      <c r="C33" s="720"/>
      <c r="D33" s="720"/>
      <c r="E33" s="720"/>
      <c r="F33" s="720"/>
      <c r="G33" s="720"/>
      <c r="H33" s="720"/>
      <c r="I33" s="721"/>
      <c r="J33" s="158"/>
      <c r="K33" s="158"/>
      <c r="L33" s="158"/>
      <c r="M33" s="159"/>
    </row>
    <row r="34" spans="1:13" ht="5.85" customHeight="1" thickBot="1" x14ac:dyDescent="0.3">
      <c r="A34" s="199"/>
      <c r="B34" s="199"/>
      <c r="C34" s="199"/>
      <c r="D34" s="199"/>
      <c r="E34" s="199"/>
      <c r="F34" s="199"/>
      <c r="G34" s="199"/>
      <c r="H34" s="199"/>
      <c r="I34" s="199"/>
    </row>
    <row r="35" spans="1:13" x14ac:dyDescent="0.25">
      <c r="A35" s="166" t="s">
        <v>366</v>
      </c>
      <c r="B35" s="167"/>
      <c r="C35" s="167"/>
      <c r="D35" s="167"/>
      <c r="E35" s="167"/>
      <c r="F35" s="167"/>
      <c r="G35" s="167"/>
      <c r="H35" s="167"/>
      <c r="I35" s="168"/>
      <c r="J35" s="732"/>
      <c r="K35" s="733"/>
      <c r="L35" s="733"/>
      <c r="M35" s="734"/>
    </row>
    <row r="36" spans="1:13" ht="42.75" customHeight="1" x14ac:dyDescent="0.25">
      <c r="A36" s="722"/>
      <c r="B36" s="723"/>
      <c r="C36" s="723"/>
      <c r="D36" s="723"/>
      <c r="E36" s="723"/>
      <c r="F36" s="723"/>
      <c r="G36" s="723"/>
      <c r="H36" s="723"/>
      <c r="I36" s="724"/>
      <c r="J36" s="735"/>
      <c r="K36" s="736"/>
      <c r="L36" s="736"/>
      <c r="M36" s="737"/>
    </row>
    <row r="37" spans="1:13" ht="15.75" customHeight="1" x14ac:dyDescent="0.25">
      <c r="A37" s="163" t="s">
        <v>363</v>
      </c>
      <c r="B37" s="164"/>
      <c r="C37" s="164"/>
      <c r="D37" s="164"/>
      <c r="E37" s="164"/>
      <c r="F37" s="164"/>
      <c r="G37" s="164"/>
      <c r="H37" s="164"/>
      <c r="I37" s="165"/>
      <c r="J37" s="735"/>
      <c r="K37" s="736"/>
      <c r="L37" s="736"/>
      <c r="M37" s="737"/>
    </row>
    <row r="38" spans="1:13" ht="28.5" customHeight="1" x14ac:dyDescent="0.25">
      <c r="A38" s="741"/>
      <c r="B38" s="505"/>
      <c r="C38" s="505"/>
      <c r="D38" s="505"/>
      <c r="E38" s="505"/>
      <c r="F38" s="505"/>
      <c r="G38" s="505"/>
      <c r="H38" s="505"/>
      <c r="I38" s="506"/>
      <c r="J38" s="735"/>
      <c r="K38" s="736"/>
      <c r="L38" s="736"/>
      <c r="M38" s="737"/>
    </row>
    <row r="39" spans="1:13" ht="14.1" customHeight="1" x14ac:dyDescent="0.25">
      <c r="A39" s="160" t="s">
        <v>364</v>
      </c>
      <c r="B39" s="161"/>
      <c r="C39" s="161"/>
      <c r="D39" s="161"/>
      <c r="E39" s="161"/>
      <c r="F39" s="161"/>
      <c r="G39" s="161"/>
      <c r="H39" s="161"/>
      <c r="I39" s="162"/>
      <c r="J39" s="738"/>
      <c r="K39" s="739"/>
      <c r="L39" s="739"/>
      <c r="M39" s="740"/>
    </row>
    <row r="40" spans="1:13" ht="56.85" customHeight="1" thickBot="1" x14ac:dyDescent="0.3">
      <c r="A40" s="719"/>
      <c r="B40" s="720"/>
      <c r="C40" s="720"/>
      <c r="D40" s="720"/>
      <c r="E40" s="720"/>
      <c r="F40" s="720"/>
      <c r="G40" s="720"/>
      <c r="H40" s="720"/>
      <c r="I40" s="721"/>
      <c r="J40" s="158"/>
      <c r="K40" s="158"/>
      <c r="L40" s="158"/>
      <c r="M40" s="159"/>
    </row>
    <row r="41" spans="1:13" ht="5.85" customHeight="1" thickBot="1" x14ac:dyDescent="0.3">
      <c r="A41" s="199"/>
      <c r="B41" s="199"/>
      <c r="C41" s="199"/>
      <c r="D41" s="199"/>
      <c r="E41" s="199"/>
      <c r="F41" s="199"/>
      <c r="G41" s="199"/>
      <c r="H41" s="199"/>
      <c r="I41" s="199"/>
    </row>
    <row r="42" spans="1:13" x14ac:dyDescent="0.25">
      <c r="A42" s="166" t="s">
        <v>367</v>
      </c>
      <c r="B42" s="167"/>
      <c r="C42" s="167"/>
      <c r="D42" s="167"/>
      <c r="E42" s="167"/>
      <c r="F42" s="167"/>
      <c r="G42" s="167"/>
      <c r="H42" s="167"/>
      <c r="I42" s="168"/>
      <c r="J42" s="732"/>
      <c r="K42" s="733"/>
      <c r="L42" s="733"/>
      <c r="M42" s="734"/>
    </row>
    <row r="43" spans="1:13" ht="42.75" customHeight="1" x14ac:dyDescent="0.25">
      <c r="A43" s="722"/>
      <c r="B43" s="723"/>
      <c r="C43" s="723"/>
      <c r="D43" s="723"/>
      <c r="E43" s="723"/>
      <c r="F43" s="723"/>
      <c r="G43" s="723"/>
      <c r="H43" s="723"/>
      <c r="I43" s="724"/>
      <c r="J43" s="735"/>
      <c r="K43" s="736"/>
      <c r="L43" s="736"/>
      <c r="M43" s="737"/>
    </row>
    <row r="44" spans="1:13" ht="15.75" customHeight="1" x14ac:dyDescent="0.25">
      <c r="A44" s="163" t="s">
        <v>363</v>
      </c>
      <c r="B44" s="164"/>
      <c r="C44" s="164"/>
      <c r="D44" s="164"/>
      <c r="E44" s="164"/>
      <c r="F44" s="164"/>
      <c r="G44" s="164"/>
      <c r="H44" s="164"/>
      <c r="I44" s="165"/>
      <c r="J44" s="735"/>
      <c r="K44" s="736"/>
      <c r="L44" s="736"/>
      <c r="M44" s="737"/>
    </row>
    <row r="45" spans="1:13" ht="28.5" customHeight="1" x14ac:dyDescent="0.25">
      <c r="A45" s="741"/>
      <c r="B45" s="505"/>
      <c r="C45" s="505"/>
      <c r="D45" s="505"/>
      <c r="E45" s="505"/>
      <c r="F45" s="505"/>
      <c r="G45" s="505"/>
      <c r="H45" s="505"/>
      <c r="I45" s="506"/>
      <c r="J45" s="735"/>
      <c r="K45" s="736"/>
      <c r="L45" s="736"/>
      <c r="M45" s="737"/>
    </row>
    <row r="46" spans="1:13" ht="14.1" customHeight="1" x14ac:dyDescent="0.25">
      <c r="A46" s="160" t="s">
        <v>364</v>
      </c>
      <c r="B46" s="161"/>
      <c r="C46" s="161"/>
      <c r="D46" s="161"/>
      <c r="E46" s="161"/>
      <c r="F46" s="161"/>
      <c r="G46" s="161"/>
      <c r="H46" s="161"/>
      <c r="I46" s="162"/>
      <c r="J46" s="738"/>
      <c r="K46" s="739"/>
      <c r="L46" s="739"/>
      <c r="M46" s="740"/>
    </row>
    <row r="47" spans="1:13" ht="56.85" customHeight="1" thickBot="1" x14ac:dyDescent="0.3">
      <c r="A47" s="719"/>
      <c r="B47" s="720"/>
      <c r="C47" s="720"/>
      <c r="D47" s="720"/>
      <c r="E47" s="720"/>
      <c r="F47" s="720"/>
      <c r="G47" s="720"/>
      <c r="H47" s="720"/>
      <c r="I47" s="721"/>
      <c r="J47" s="158"/>
      <c r="K47" s="158"/>
      <c r="L47" s="158"/>
      <c r="M47" s="159"/>
    </row>
    <row r="48" spans="1:13" ht="5.85" customHeight="1" thickBot="1" x14ac:dyDescent="0.3">
      <c r="A48" s="199"/>
      <c r="B48" s="199"/>
      <c r="C48" s="199"/>
      <c r="D48" s="199"/>
      <c r="E48" s="199"/>
      <c r="F48" s="199"/>
      <c r="G48" s="199"/>
      <c r="H48" s="199"/>
      <c r="I48" s="199"/>
    </row>
    <row r="49" spans="1:13" x14ac:dyDescent="0.25">
      <c r="A49" s="166" t="s">
        <v>368</v>
      </c>
      <c r="B49" s="167"/>
      <c r="C49" s="167"/>
      <c r="D49" s="167"/>
      <c r="E49" s="167"/>
      <c r="F49" s="167"/>
      <c r="G49" s="167"/>
      <c r="H49" s="167"/>
      <c r="I49" s="168"/>
      <c r="J49" s="732"/>
      <c r="K49" s="733"/>
      <c r="L49" s="733"/>
      <c r="M49" s="734"/>
    </row>
    <row r="50" spans="1:13" ht="42.75" customHeight="1" x14ac:dyDescent="0.25">
      <c r="A50" s="722"/>
      <c r="B50" s="723"/>
      <c r="C50" s="723"/>
      <c r="D50" s="723"/>
      <c r="E50" s="723"/>
      <c r="F50" s="723"/>
      <c r="G50" s="723"/>
      <c r="H50" s="723"/>
      <c r="I50" s="724"/>
      <c r="J50" s="735"/>
      <c r="K50" s="736"/>
      <c r="L50" s="736"/>
      <c r="M50" s="737"/>
    </row>
    <row r="51" spans="1:13" ht="15.75" customHeight="1" x14ac:dyDescent="0.25">
      <c r="A51" s="163" t="s">
        <v>363</v>
      </c>
      <c r="B51" s="164"/>
      <c r="C51" s="164"/>
      <c r="D51" s="164"/>
      <c r="E51" s="164"/>
      <c r="F51" s="164"/>
      <c r="G51" s="164"/>
      <c r="H51" s="164"/>
      <c r="I51" s="165"/>
      <c r="J51" s="735"/>
      <c r="K51" s="736"/>
      <c r="L51" s="736"/>
      <c r="M51" s="737"/>
    </row>
    <row r="52" spans="1:13" ht="28.5" customHeight="1" x14ac:dyDescent="0.25">
      <c r="A52" s="741"/>
      <c r="B52" s="505"/>
      <c r="C52" s="505"/>
      <c r="D52" s="505"/>
      <c r="E52" s="505"/>
      <c r="F52" s="505"/>
      <c r="G52" s="505"/>
      <c r="H52" s="505"/>
      <c r="I52" s="506"/>
      <c r="J52" s="735"/>
      <c r="K52" s="736"/>
      <c r="L52" s="736"/>
      <c r="M52" s="737"/>
    </row>
    <row r="53" spans="1:13" ht="14.1" customHeight="1" x14ac:dyDescent="0.25">
      <c r="A53" s="160" t="s">
        <v>364</v>
      </c>
      <c r="B53" s="161"/>
      <c r="C53" s="161"/>
      <c r="D53" s="161"/>
      <c r="E53" s="161"/>
      <c r="F53" s="161"/>
      <c r="G53" s="161"/>
      <c r="H53" s="161"/>
      <c r="I53" s="162"/>
      <c r="J53" s="738"/>
      <c r="K53" s="739"/>
      <c r="L53" s="739"/>
      <c r="M53" s="740"/>
    </row>
    <row r="54" spans="1:13" ht="56.85" customHeight="1" thickBot="1" x14ac:dyDescent="0.3">
      <c r="A54" s="719"/>
      <c r="B54" s="720"/>
      <c r="C54" s="720"/>
      <c r="D54" s="720"/>
      <c r="E54" s="720"/>
      <c r="F54" s="720"/>
      <c r="G54" s="720"/>
      <c r="H54" s="720"/>
      <c r="I54" s="721"/>
      <c r="J54" s="158"/>
      <c r="K54" s="158"/>
      <c r="L54" s="158"/>
      <c r="M54" s="159"/>
    </row>
    <row r="55" spans="1:13" ht="5.85" customHeight="1" thickBot="1" x14ac:dyDescent="0.3">
      <c r="A55" s="199"/>
      <c r="B55" s="199"/>
      <c r="C55" s="199"/>
      <c r="D55" s="199"/>
      <c r="E55" s="199"/>
      <c r="F55" s="199"/>
      <c r="G55" s="199"/>
      <c r="H55" s="199"/>
      <c r="I55" s="199"/>
    </row>
    <row r="56" spans="1:13" x14ac:dyDescent="0.25">
      <c r="A56" s="166" t="s">
        <v>369</v>
      </c>
      <c r="B56" s="167"/>
      <c r="C56" s="167"/>
      <c r="D56" s="167"/>
      <c r="E56" s="167"/>
      <c r="F56" s="167"/>
      <c r="G56" s="167"/>
      <c r="H56" s="167"/>
      <c r="I56" s="168"/>
      <c r="J56" s="732"/>
      <c r="K56" s="733"/>
      <c r="L56" s="733"/>
      <c r="M56" s="734"/>
    </row>
    <row r="57" spans="1:13" ht="42.75" customHeight="1" x14ac:dyDescent="0.25">
      <c r="A57" s="722"/>
      <c r="B57" s="723"/>
      <c r="C57" s="723"/>
      <c r="D57" s="723"/>
      <c r="E57" s="723"/>
      <c r="F57" s="723"/>
      <c r="G57" s="723"/>
      <c r="H57" s="723"/>
      <c r="I57" s="724"/>
      <c r="J57" s="735"/>
      <c r="K57" s="736"/>
      <c r="L57" s="736"/>
      <c r="M57" s="737"/>
    </row>
    <row r="58" spans="1:13" ht="15.75" customHeight="1" x14ac:dyDescent="0.25">
      <c r="A58" s="163" t="s">
        <v>363</v>
      </c>
      <c r="B58" s="164"/>
      <c r="C58" s="164"/>
      <c r="D58" s="164"/>
      <c r="E58" s="164"/>
      <c r="F58" s="164"/>
      <c r="G58" s="164"/>
      <c r="H58" s="164"/>
      <c r="I58" s="165"/>
      <c r="J58" s="735"/>
      <c r="K58" s="736"/>
      <c r="L58" s="736"/>
      <c r="M58" s="737"/>
    </row>
    <row r="59" spans="1:13" ht="28.5" customHeight="1" x14ac:dyDescent="0.25">
      <c r="A59" s="741"/>
      <c r="B59" s="505"/>
      <c r="C59" s="505"/>
      <c r="D59" s="505"/>
      <c r="E59" s="505"/>
      <c r="F59" s="505"/>
      <c r="G59" s="505"/>
      <c r="H59" s="505"/>
      <c r="I59" s="506"/>
      <c r="J59" s="735"/>
      <c r="K59" s="736"/>
      <c r="L59" s="736"/>
      <c r="M59" s="737"/>
    </row>
    <row r="60" spans="1:13" ht="14.1" customHeight="1" x14ac:dyDescent="0.25">
      <c r="A60" s="160" t="s">
        <v>364</v>
      </c>
      <c r="B60" s="161"/>
      <c r="C60" s="161"/>
      <c r="D60" s="161"/>
      <c r="E60" s="161"/>
      <c r="F60" s="161"/>
      <c r="G60" s="161"/>
      <c r="H60" s="161"/>
      <c r="I60" s="162"/>
      <c r="J60" s="738"/>
      <c r="K60" s="739"/>
      <c r="L60" s="739"/>
      <c r="M60" s="740"/>
    </row>
    <row r="61" spans="1:13" ht="56.65" customHeight="1" thickBot="1" x14ac:dyDescent="0.3">
      <c r="A61" s="719"/>
      <c r="B61" s="720"/>
      <c r="C61" s="720"/>
      <c r="D61" s="720"/>
      <c r="E61" s="720"/>
      <c r="F61" s="720"/>
      <c r="G61" s="720"/>
      <c r="H61" s="720"/>
      <c r="I61" s="721"/>
      <c r="J61" s="158"/>
      <c r="K61" s="158"/>
      <c r="L61" s="158"/>
      <c r="M61" s="159"/>
    </row>
    <row r="62" spans="1:13" ht="5.85" customHeight="1" thickBot="1" x14ac:dyDescent="0.3">
      <c r="A62" s="199"/>
      <c r="B62" s="199"/>
      <c r="C62" s="199"/>
      <c r="D62" s="199"/>
      <c r="E62" s="199"/>
      <c r="F62" s="199"/>
      <c r="G62" s="199"/>
      <c r="H62" s="199"/>
      <c r="I62" s="199"/>
    </row>
    <row r="63" spans="1:13" x14ac:dyDescent="0.25">
      <c r="A63" s="166" t="s">
        <v>370</v>
      </c>
      <c r="B63" s="167"/>
      <c r="C63" s="167"/>
      <c r="D63" s="167"/>
      <c r="E63" s="167"/>
      <c r="F63" s="167"/>
      <c r="G63" s="167"/>
      <c r="H63" s="167"/>
      <c r="I63" s="168"/>
      <c r="J63" s="732"/>
      <c r="K63" s="733"/>
      <c r="L63" s="733"/>
      <c r="M63" s="734"/>
    </row>
    <row r="64" spans="1:13" ht="42.75" customHeight="1" x14ac:dyDescent="0.25">
      <c r="A64" s="722"/>
      <c r="B64" s="723"/>
      <c r="C64" s="723"/>
      <c r="D64" s="723"/>
      <c r="E64" s="723"/>
      <c r="F64" s="723"/>
      <c r="G64" s="723"/>
      <c r="H64" s="723"/>
      <c r="I64" s="724"/>
      <c r="J64" s="735"/>
      <c r="K64" s="736"/>
      <c r="L64" s="736"/>
      <c r="M64" s="737"/>
    </row>
    <row r="65" spans="1:13" ht="15.75" customHeight="1" x14ac:dyDescent="0.25">
      <c r="A65" s="163" t="s">
        <v>363</v>
      </c>
      <c r="B65" s="164"/>
      <c r="C65" s="164"/>
      <c r="D65" s="164"/>
      <c r="E65" s="164"/>
      <c r="F65" s="164"/>
      <c r="G65" s="164"/>
      <c r="H65" s="164"/>
      <c r="I65" s="165"/>
      <c r="J65" s="735"/>
      <c r="K65" s="736"/>
      <c r="L65" s="736"/>
      <c r="M65" s="737"/>
    </row>
    <row r="66" spans="1:13" ht="28.5" customHeight="1" x14ac:dyDescent="0.25">
      <c r="A66" s="741"/>
      <c r="B66" s="505"/>
      <c r="C66" s="505"/>
      <c r="D66" s="505"/>
      <c r="E66" s="505"/>
      <c r="F66" s="505"/>
      <c r="G66" s="505"/>
      <c r="H66" s="505"/>
      <c r="I66" s="506"/>
      <c r="J66" s="735"/>
      <c r="K66" s="736"/>
      <c r="L66" s="736"/>
      <c r="M66" s="737"/>
    </row>
    <row r="67" spans="1:13" ht="14.1" customHeight="1" x14ac:dyDescent="0.25">
      <c r="A67" s="160" t="s">
        <v>364</v>
      </c>
      <c r="B67" s="161"/>
      <c r="C67" s="161"/>
      <c r="D67" s="161"/>
      <c r="E67" s="161"/>
      <c r="F67" s="161"/>
      <c r="G67" s="161"/>
      <c r="H67" s="161"/>
      <c r="I67" s="162"/>
      <c r="J67" s="738"/>
      <c r="K67" s="739"/>
      <c r="L67" s="739"/>
      <c r="M67" s="740"/>
    </row>
    <row r="68" spans="1:13" ht="56.85" customHeight="1" thickBot="1" x14ac:dyDescent="0.3">
      <c r="A68" s="719"/>
      <c r="B68" s="720"/>
      <c r="C68" s="720"/>
      <c r="D68" s="720"/>
      <c r="E68" s="720"/>
      <c r="F68" s="720"/>
      <c r="G68" s="720"/>
      <c r="H68" s="720"/>
      <c r="I68" s="721"/>
      <c r="J68" s="158"/>
      <c r="K68" s="158"/>
      <c r="L68" s="158"/>
      <c r="M68" s="159"/>
    </row>
    <row r="69" spans="1:13" ht="5.85" customHeight="1" thickBot="1" x14ac:dyDescent="0.3">
      <c r="A69" s="199"/>
      <c r="B69" s="199"/>
      <c r="C69" s="199"/>
      <c r="D69" s="199"/>
      <c r="E69" s="199"/>
      <c r="F69" s="199"/>
      <c r="G69" s="199"/>
      <c r="H69" s="199"/>
      <c r="I69" s="199"/>
    </row>
    <row r="70" spans="1:13" x14ac:dyDescent="0.25">
      <c r="A70" s="166" t="s">
        <v>371</v>
      </c>
      <c r="B70" s="167"/>
      <c r="C70" s="167"/>
      <c r="D70" s="167"/>
      <c r="E70" s="167"/>
      <c r="F70" s="167"/>
      <c r="G70" s="167"/>
      <c r="H70" s="167"/>
      <c r="I70" s="168"/>
      <c r="J70" s="732"/>
      <c r="K70" s="733"/>
      <c r="L70" s="733"/>
      <c r="M70" s="734"/>
    </row>
    <row r="71" spans="1:13" ht="42.75" customHeight="1" x14ac:dyDescent="0.25">
      <c r="A71" s="722"/>
      <c r="B71" s="723"/>
      <c r="C71" s="723"/>
      <c r="D71" s="723"/>
      <c r="E71" s="723"/>
      <c r="F71" s="723"/>
      <c r="G71" s="723"/>
      <c r="H71" s="723"/>
      <c r="I71" s="724"/>
      <c r="J71" s="735"/>
      <c r="K71" s="736"/>
      <c r="L71" s="736"/>
      <c r="M71" s="737"/>
    </row>
    <row r="72" spans="1:13" ht="15.75" customHeight="1" x14ac:dyDescent="0.25">
      <c r="A72" s="163" t="s">
        <v>363</v>
      </c>
      <c r="B72" s="164"/>
      <c r="C72" s="164"/>
      <c r="D72" s="164"/>
      <c r="E72" s="164"/>
      <c r="F72" s="164"/>
      <c r="G72" s="164"/>
      <c r="H72" s="164"/>
      <c r="I72" s="165"/>
      <c r="J72" s="735"/>
      <c r="K72" s="736"/>
      <c r="L72" s="736"/>
      <c r="M72" s="737"/>
    </row>
    <row r="73" spans="1:13" ht="28.5" customHeight="1" x14ac:dyDescent="0.25">
      <c r="A73" s="741"/>
      <c r="B73" s="505"/>
      <c r="C73" s="505"/>
      <c r="D73" s="505"/>
      <c r="E73" s="505"/>
      <c r="F73" s="505"/>
      <c r="G73" s="505"/>
      <c r="H73" s="505"/>
      <c r="I73" s="506"/>
      <c r="J73" s="735"/>
      <c r="K73" s="736"/>
      <c r="L73" s="736"/>
      <c r="M73" s="737"/>
    </row>
    <row r="74" spans="1:13" ht="14.1" customHeight="1" x14ac:dyDescent="0.25">
      <c r="A74" s="160" t="s">
        <v>364</v>
      </c>
      <c r="B74" s="161"/>
      <c r="C74" s="161"/>
      <c r="D74" s="161"/>
      <c r="E74" s="161"/>
      <c r="F74" s="161"/>
      <c r="G74" s="161"/>
      <c r="H74" s="161"/>
      <c r="I74" s="162"/>
      <c r="J74" s="738"/>
      <c r="K74" s="739"/>
      <c r="L74" s="739"/>
      <c r="M74" s="740"/>
    </row>
    <row r="75" spans="1:13" ht="56.85" customHeight="1" thickBot="1" x14ac:dyDescent="0.3">
      <c r="A75" s="719"/>
      <c r="B75" s="720"/>
      <c r="C75" s="720"/>
      <c r="D75" s="720"/>
      <c r="E75" s="720"/>
      <c r="F75" s="720"/>
      <c r="G75" s="720"/>
      <c r="H75" s="720"/>
      <c r="I75" s="721"/>
      <c r="J75" s="158"/>
      <c r="K75" s="158"/>
      <c r="L75" s="158"/>
      <c r="M75" s="159"/>
    </row>
    <row r="76" spans="1:13" ht="5.85" customHeight="1" thickBot="1" x14ac:dyDescent="0.3">
      <c r="A76" s="199"/>
      <c r="B76" s="199"/>
      <c r="C76" s="199"/>
      <c r="D76" s="199"/>
      <c r="E76" s="199"/>
      <c r="F76" s="199"/>
      <c r="G76" s="199"/>
      <c r="H76" s="199"/>
      <c r="I76" s="199"/>
    </row>
    <row r="77" spans="1:13" x14ac:dyDescent="0.25">
      <c r="A77" s="166" t="s">
        <v>372</v>
      </c>
      <c r="B77" s="167"/>
      <c r="C77" s="167"/>
      <c r="D77" s="167"/>
      <c r="E77" s="167"/>
      <c r="F77" s="167"/>
      <c r="G77" s="167"/>
      <c r="H77" s="167"/>
      <c r="I77" s="168"/>
      <c r="J77" s="732"/>
      <c r="K77" s="733"/>
      <c r="L77" s="733"/>
      <c r="M77" s="734"/>
    </row>
    <row r="78" spans="1:13" ht="42.75" customHeight="1" x14ac:dyDescent="0.25">
      <c r="A78" s="722"/>
      <c r="B78" s="723"/>
      <c r="C78" s="723"/>
      <c r="D78" s="723"/>
      <c r="E78" s="723"/>
      <c r="F78" s="723"/>
      <c r="G78" s="723"/>
      <c r="H78" s="723"/>
      <c r="I78" s="724"/>
      <c r="J78" s="735"/>
      <c r="K78" s="736"/>
      <c r="L78" s="736"/>
      <c r="M78" s="737"/>
    </row>
    <row r="79" spans="1:13" ht="15.75" customHeight="1" x14ac:dyDescent="0.25">
      <c r="A79" s="163" t="s">
        <v>363</v>
      </c>
      <c r="B79" s="164"/>
      <c r="C79" s="164"/>
      <c r="D79" s="164"/>
      <c r="E79" s="164"/>
      <c r="F79" s="164"/>
      <c r="G79" s="164"/>
      <c r="H79" s="164"/>
      <c r="I79" s="165"/>
      <c r="J79" s="735"/>
      <c r="K79" s="736"/>
      <c r="L79" s="736"/>
      <c r="M79" s="737"/>
    </row>
    <row r="80" spans="1:13" ht="28.5" customHeight="1" x14ac:dyDescent="0.25">
      <c r="A80" s="741"/>
      <c r="B80" s="505"/>
      <c r="C80" s="505"/>
      <c r="D80" s="505"/>
      <c r="E80" s="505"/>
      <c r="F80" s="505"/>
      <c r="G80" s="505"/>
      <c r="H80" s="505"/>
      <c r="I80" s="506"/>
      <c r="J80" s="735"/>
      <c r="K80" s="736"/>
      <c r="L80" s="736"/>
      <c r="M80" s="737"/>
    </row>
    <row r="81" spans="1:13" ht="14.1" customHeight="1" x14ac:dyDescent="0.25">
      <c r="A81" s="160" t="s">
        <v>364</v>
      </c>
      <c r="B81" s="161"/>
      <c r="C81" s="161"/>
      <c r="D81" s="161"/>
      <c r="E81" s="161"/>
      <c r="F81" s="161"/>
      <c r="G81" s="161"/>
      <c r="H81" s="161"/>
      <c r="I81" s="162"/>
      <c r="J81" s="738"/>
      <c r="K81" s="739"/>
      <c r="L81" s="739"/>
      <c r="M81" s="740"/>
    </row>
    <row r="82" spans="1:13" ht="56.85" customHeight="1" thickBot="1" x14ac:dyDescent="0.3">
      <c r="A82" s="719"/>
      <c r="B82" s="720"/>
      <c r="C82" s="720"/>
      <c r="D82" s="720"/>
      <c r="E82" s="720"/>
      <c r="F82" s="720"/>
      <c r="G82" s="720"/>
      <c r="H82" s="720"/>
      <c r="I82" s="721"/>
      <c r="J82" s="158"/>
      <c r="K82" s="158"/>
      <c r="L82" s="158"/>
      <c r="M82" s="159"/>
    </row>
    <row r="83" spans="1:13" ht="5.85" customHeight="1" thickBot="1" x14ac:dyDescent="0.3">
      <c r="A83" s="199"/>
      <c r="B83" s="199"/>
      <c r="C83" s="199"/>
      <c r="D83" s="199"/>
      <c r="E83" s="199"/>
      <c r="F83" s="199"/>
      <c r="G83" s="199"/>
      <c r="H83" s="199"/>
      <c r="I83" s="199"/>
    </row>
    <row r="84" spans="1:13" x14ac:dyDescent="0.25">
      <c r="A84" s="166" t="s">
        <v>373</v>
      </c>
      <c r="B84" s="167"/>
      <c r="C84" s="167"/>
      <c r="D84" s="167"/>
      <c r="E84" s="167"/>
      <c r="F84" s="167"/>
      <c r="G84" s="167"/>
      <c r="H84" s="167"/>
      <c r="I84" s="168"/>
      <c r="J84" s="732"/>
      <c r="K84" s="733"/>
      <c r="L84" s="733"/>
      <c r="M84" s="734"/>
    </row>
    <row r="85" spans="1:13" ht="42.75" customHeight="1" x14ac:dyDescent="0.25">
      <c r="A85" s="722"/>
      <c r="B85" s="723"/>
      <c r="C85" s="723"/>
      <c r="D85" s="723"/>
      <c r="E85" s="723"/>
      <c r="F85" s="723"/>
      <c r="G85" s="723"/>
      <c r="H85" s="723"/>
      <c r="I85" s="724"/>
      <c r="J85" s="735"/>
      <c r="K85" s="736"/>
      <c r="L85" s="736"/>
      <c r="M85" s="737"/>
    </row>
    <row r="86" spans="1:13" ht="15.75" customHeight="1" x14ac:dyDescent="0.25">
      <c r="A86" s="163" t="s">
        <v>363</v>
      </c>
      <c r="B86" s="164"/>
      <c r="C86" s="164"/>
      <c r="D86" s="164"/>
      <c r="E86" s="164"/>
      <c r="F86" s="164"/>
      <c r="G86" s="164"/>
      <c r="H86" s="164"/>
      <c r="I86" s="165"/>
      <c r="J86" s="735"/>
      <c r="K86" s="736"/>
      <c r="L86" s="736"/>
      <c r="M86" s="737"/>
    </row>
    <row r="87" spans="1:13" ht="28.5" customHeight="1" x14ac:dyDescent="0.25">
      <c r="A87" s="741"/>
      <c r="B87" s="505"/>
      <c r="C87" s="505"/>
      <c r="D87" s="505"/>
      <c r="E87" s="505"/>
      <c r="F87" s="505"/>
      <c r="G87" s="505"/>
      <c r="H87" s="505"/>
      <c r="I87" s="506"/>
      <c r="J87" s="735"/>
      <c r="K87" s="736"/>
      <c r="L87" s="736"/>
      <c r="M87" s="737"/>
    </row>
    <row r="88" spans="1:13" ht="14.1" customHeight="1" x14ac:dyDescent="0.25">
      <c r="A88" s="160" t="s">
        <v>364</v>
      </c>
      <c r="B88" s="161"/>
      <c r="C88" s="161"/>
      <c r="D88" s="161"/>
      <c r="E88" s="161"/>
      <c r="F88" s="161"/>
      <c r="G88" s="161"/>
      <c r="H88" s="161"/>
      <c r="I88" s="162"/>
      <c r="J88" s="738"/>
      <c r="K88" s="739"/>
      <c r="L88" s="739"/>
      <c r="M88" s="740"/>
    </row>
    <row r="89" spans="1:13" ht="56.85" customHeight="1" thickBot="1" x14ac:dyDescent="0.3">
      <c r="A89" s="719"/>
      <c r="B89" s="720"/>
      <c r="C89" s="720"/>
      <c r="D89" s="720"/>
      <c r="E89" s="720"/>
      <c r="F89" s="720"/>
      <c r="G89" s="720"/>
      <c r="H89" s="720"/>
      <c r="I89" s="721"/>
      <c r="J89" s="158"/>
      <c r="K89" s="158"/>
      <c r="L89" s="158"/>
      <c r="M89" s="159"/>
    </row>
    <row r="90" spans="1:13" s="32" customFormat="1" ht="56.85" customHeight="1" x14ac:dyDescent="0.25">
      <c r="A90" s="263"/>
      <c r="B90" s="263"/>
      <c r="C90" s="263"/>
      <c r="D90" s="263"/>
      <c r="E90" s="263"/>
      <c r="F90" s="263"/>
      <c r="G90" s="263"/>
      <c r="H90" s="263"/>
      <c r="I90" s="263"/>
      <c r="J90" s="172"/>
      <c r="K90" s="172"/>
      <c r="L90" s="172"/>
      <c r="M90" s="172"/>
    </row>
    <row r="91" spans="1:13" s="169" customFormat="1" ht="56.65" customHeight="1" thickBot="1" x14ac:dyDescent="0.25">
      <c r="A91" s="338">
        <v>4</v>
      </c>
      <c r="B91" s="338" t="s">
        <v>374</v>
      </c>
      <c r="C91" s="339"/>
      <c r="D91" s="339"/>
      <c r="E91" s="339"/>
      <c r="F91" s="339"/>
      <c r="G91" s="339"/>
      <c r="H91" s="339"/>
      <c r="I91" s="339"/>
      <c r="J91" s="715"/>
      <c r="K91" s="715"/>
      <c r="L91" s="715"/>
      <c r="M91" s="715"/>
    </row>
    <row r="92" spans="1:13" ht="19.5" thickBot="1" x14ac:dyDescent="0.3">
      <c r="A92" s="340" t="s">
        <v>352</v>
      </c>
      <c r="B92" s="745" t="s">
        <v>376</v>
      </c>
      <c r="C92" s="745"/>
      <c r="D92" s="745"/>
      <c r="E92" s="745"/>
      <c r="F92" s="745"/>
      <c r="G92" s="745"/>
      <c r="H92" s="745"/>
      <c r="I92" s="745"/>
      <c r="J92" s="353"/>
      <c r="K92" s="353"/>
      <c r="L92" s="353"/>
      <c r="M92" s="354"/>
    </row>
    <row r="93" spans="1:13" x14ac:dyDescent="0.25">
      <c r="A93" s="166" t="s">
        <v>362</v>
      </c>
      <c r="B93" s="167"/>
      <c r="C93" s="167"/>
      <c r="D93" s="167"/>
      <c r="E93" s="167"/>
      <c r="F93" s="167"/>
      <c r="G93" s="167"/>
      <c r="H93" s="167"/>
      <c r="I93" s="168"/>
      <c r="J93" s="732"/>
      <c r="K93" s="733"/>
      <c r="L93" s="733"/>
      <c r="M93" s="734"/>
    </row>
    <row r="94" spans="1:13" ht="42.75" customHeight="1" x14ac:dyDescent="0.25">
      <c r="A94" s="722"/>
      <c r="B94" s="723"/>
      <c r="C94" s="723"/>
      <c r="D94" s="723"/>
      <c r="E94" s="723"/>
      <c r="F94" s="723"/>
      <c r="G94" s="723"/>
      <c r="H94" s="723"/>
      <c r="I94" s="724"/>
      <c r="J94" s="735"/>
      <c r="K94" s="736"/>
      <c r="L94" s="736"/>
      <c r="M94" s="737"/>
    </row>
    <row r="95" spans="1:13" ht="15.75" customHeight="1" x14ac:dyDescent="0.25">
      <c r="A95" s="163" t="s">
        <v>363</v>
      </c>
      <c r="B95" s="164"/>
      <c r="C95" s="164"/>
      <c r="D95" s="164"/>
      <c r="E95" s="164"/>
      <c r="F95" s="164"/>
      <c r="G95" s="164"/>
      <c r="H95" s="164"/>
      <c r="I95" s="165"/>
      <c r="J95" s="735"/>
      <c r="K95" s="736"/>
      <c r="L95" s="736"/>
      <c r="M95" s="737"/>
    </row>
    <row r="96" spans="1:13" ht="28.5" customHeight="1" x14ac:dyDescent="0.25">
      <c r="A96" s="741"/>
      <c r="B96" s="505"/>
      <c r="C96" s="505"/>
      <c r="D96" s="505"/>
      <c r="E96" s="505"/>
      <c r="F96" s="505"/>
      <c r="G96" s="505"/>
      <c r="H96" s="505"/>
      <c r="I96" s="506"/>
      <c r="J96" s="735"/>
      <c r="K96" s="736"/>
      <c r="L96" s="736"/>
      <c r="M96" s="737"/>
    </row>
    <row r="97" spans="1:13" ht="14.1" customHeight="1" x14ac:dyDescent="0.25">
      <c r="A97" s="160" t="s">
        <v>364</v>
      </c>
      <c r="B97" s="161"/>
      <c r="C97" s="161"/>
      <c r="D97" s="161"/>
      <c r="E97" s="161"/>
      <c r="F97" s="161"/>
      <c r="G97" s="161"/>
      <c r="H97" s="161"/>
      <c r="I97" s="162"/>
      <c r="J97" s="738"/>
      <c r="K97" s="739"/>
      <c r="L97" s="739"/>
      <c r="M97" s="740"/>
    </row>
    <row r="98" spans="1:13" ht="56.85" customHeight="1" thickBot="1" x14ac:dyDescent="0.3">
      <c r="A98" s="719"/>
      <c r="B98" s="720"/>
      <c r="C98" s="720"/>
      <c r="D98" s="720"/>
      <c r="E98" s="720"/>
      <c r="F98" s="720"/>
      <c r="G98" s="720"/>
      <c r="H98" s="720"/>
      <c r="I98" s="721"/>
      <c r="J98" s="158"/>
      <c r="K98" s="158"/>
      <c r="L98" s="158"/>
      <c r="M98" s="159"/>
    </row>
    <row r="99" spans="1:13" s="58" customFormat="1" ht="5.65" customHeight="1" thickBot="1" x14ac:dyDescent="0.3">
      <c r="A99" s="93"/>
      <c r="B99" s="93"/>
      <c r="C99" s="93"/>
      <c r="D99" s="93"/>
      <c r="E99" s="93"/>
      <c r="F99" s="93"/>
      <c r="G99" s="93"/>
      <c r="H99" s="93"/>
      <c r="I99" s="93"/>
      <c r="J99" s="94"/>
      <c r="K99" s="94"/>
      <c r="L99" s="94"/>
      <c r="M99" s="94"/>
    </row>
    <row r="100" spans="1:13" x14ac:dyDescent="0.25">
      <c r="A100" s="166" t="s">
        <v>365</v>
      </c>
      <c r="B100" s="167"/>
      <c r="C100" s="167"/>
      <c r="D100" s="167"/>
      <c r="E100" s="167"/>
      <c r="F100" s="167"/>
      <c r="G100" s="167"/>
      <c r="H100" s="167"/>
      <c r="I100" s="168"/>
      <c r="J100" s="732"/>
      <c r="K100" s="733"/>
      <c r="L100" s="733"/>
      <c r="M100" s="734"/>
    </row>
    <row r="101" spans="1:13" ht="42.75" customHeight="1" x14ac:dyDescent="0.25">
      <c r="A101" s="722"/>
      <c r="B101" s="723"/>
      <c r="C101" s="723"/>
      <c r="D101" s="723"/>
      <c r="E101" s="723"/>
      <c r="F101" s="723"/>
      <c r="G101" s="723"/>
      <c r="H101" s="723"/>
      <c r="I101" s="724"/>
      <c r="J101" s="735"/>
      <c r="K101" s="736"/>
      <c r="L101" s="736"/>
      <c r="M101" s="737"/>
    </row>
    <row r="102" spans="1:13" ht="15.75" customHeight="1" x14ac:dyDescent="0.25">
      <c r="A102" s="163" t="s">
        <v>363</v>
      </c>
      <c r="B102" s="164"/>
      <c r="C102" s="164"/>
      <c r="D102" s="164"/>
      <c r="E102" s="164"/>
      <c r="F102" s="164"/>
      <c r="G102" s="164"/>
      <c r="H102" s="164"/>
      <c r="I102" s="165"/>
      <c r="J102" s="735"/>
      <c r="K102" s="736"/>
      <c r="L102" s="736"/>
      <c r="M102" s="737"/>
    </row>
    <row r="103" spans="1:13" ht="28.5" customHeight="1" x14ac:dyDescent="0.25">
      <c r="A103" s="741"/>
      <c r="B103" s="505"/>
      <c r="C103" s="505"/>
      <c r="D103" s="505"/>
      <c r="E103" s="505"/>
      <c r="F103" s="505"/>
      <c r="G103" s="505"/>
      <c r="H103" s="505"/>
      <c r="I103" s="506"/>
      <c r="J103" s="735"/>
      <c r="K103" s="736"/>
      <c r="L103" s="736"/>
      <c r="M103" s="737"/>
    </row>
    <row r="104" spans="1:13" ht="14.1" customHeight="1" x14ac:dyDescent="0.25">
      <c r="A104" s="160" t="s">
        <v>364</v>
      </c>
      <c r="B104" s="161"/>
      <c r="C104" s="161"/>
      <c r="D104" s="161"/>
      <c r="E104" s="161"/>
      <c r="F104" s="161"/>
      <c r="G104" s="161"/>
      <c r="H104" s="161"/>
      <c r="I104" s="162"/>
      <c r="J104" s="738"/>
      <c r="K104" s="739"/>
      <c r="L104" s="739"/>
      <c r="M104" s="740"/>
    </row>
    <row r="105" spans="1:13" ht="56.85" customHeight="1" thickBot="1" x14ac:dyDescent="0.3">
      <c r="A105" s="719"/>
      <c r="B105" s="720"/>
      <c r="C105" s="720"/>
      <c r="D105" s="720"/>
      <c r="E105" s="720"/>
      <c r="F105" s="720"/>
      <c r="G105" s="720"/>
      <c r="H105" s="720"/>
      <c r="I105" s="721"/>
      <c r="J105" s="158"/>
      <c r="K105" s="158"/>
      <c r="L105" s="158"/>
      <c r="M105" s="159"/>
    </row>
    <row r="106" spans="1:13" ht="5.85" customHeight="1" thickBot="1" x14ac:dyDescent="0.3">
      <c r="A106" s="199"/>
      <c r="B106" s="199"/>
      <c r="C106" s="199"/>
      <c r="D106" s="199"/>
      <c r="E106" s="199"/>
      <c r="F106" s="199"/>
      <c r="G106" s="199"/>
      <c r="H106" s="199"/>
      <c r="I106" s="199"/>
    </row>
    <row r="107" spans="1:13" x14ac:dyDescent="0.25">
      <c r="A107" s="166" t="s">
        <v>366</v>
      </c>
      <c r="B107" s="167"/>
      <c r="C107" s="167"/>
      <c r="D107" s="167"/>
      <c r="E107" s="167"/>
      <c r="F107" s="167"/>
      <c r="G107" s="167"/>
      <c r="H107" s="167"/>
      <c r="I107" s="168"/>
      <c r="J107" s="732"/>
      <c r="K107" s="733"/>
      <c r="L107" s="733"/>
      <c r="M107" s="734"/>
    </row>
    <row r="108" spans="1:13" ht="42.75" customHeight="1" x14ac:dyDescent="0.25">
      <c r="A108" s="722"/>
      <c r="B108" s="723"/>
      <c r="C108" s="723"/>
      <c r="D108" s="723"/>
      <c r="E108" s="723"/>
      <c r="F108" s="723"/>
      <c r="G108" s="723"/>
      <c r="H108" s="723"/>
      <c r="I108" s="724"/>
      <c r="J108" s="735"/>
      <c r="K108" s="736"/>
      <c r="L108" s="736"/>
      <c r="M108" s="737"/>
    </row>
    <row r="109" spans="1:13" ht="15.75" customHeight="1" x14ac:dyDescent="0.25">
      <c r="A109" s="163" t="s">
        <v>363</v>
      </c>
      <c r="B109" s="164"/>
      <c r="C109" s="164"/>
      <c r="D109" s="164"/>
      <c r="E109" s="164"/>
      <c r="F109" s="164"/>
      <c r="G109" s="164"/>
      <c r="H109" s="164"/>
      <c r="I109" s="165"/>
      <c r="J109" s="735"/>
      <c r="K109" s="736"/>
      <c r="L109" s="736"/>
      <c r="M109" s="737"/>
    </row>
    <row r="110" spans="1:13" ht="28.5" customHeight="1" x14ac:dyDescent="0.25">
      <c r="A110" s="741"/>
      <c r="B110" s="505"/>
      <c r="C110" s="505"/>
      <c r="D110" s="505"/>
      <c r="E110" s="505"/>
      <c r="F110" s="505"/>
      <c r="G110" s="505"/>
      <c r="H110" s="505"/>
      <c r="I110" s="506"/>
      <c r="J110" s="735"/>
      <c r="K110" s="736"/>
      <c r="L110" s="736"/>
      <c r="M110" s="737"/>
    </row>
    <row r="111" spans="1:13" ht="14.1" customHeight="1" x14ac:dyDescent="0.25">
      <c r="A111" s="160" t="s">
        <v>364</v>
      </c>
      <c r="B111" s="161"/>
      <c r="C111" s="161"/>
      <c r="D111" s="161"/>
      <c r="E111" s="161"/>
      <c r="F111" s="161"/>
      <c r="G111" s="161"/>
      <c r="H111" s="161"/>
      <c r="I111" s="162"/>
      <c r="J111" s="738"/>
      <c r="K111" s="739"/>
      <c r="L111" s="739"/>
      <c r="M111" s="740"/>
    </row>
    <row r="112" spans="1:13" ht="56.85" customHeight="1" thickBot="1" x14ac:dyDescent="0.3">
      <c r="A112" s="719"/>
      <c r="B112" s="720"/>
      <c r="C112" s="720"/>
      <c r="D112" s="720"/>
      <c r="E112" s="720"/>
      <c r="F112" s="720"/>
      <c r="G112" s="720"/>
      <c r="H112" s="720"/>
      <c r="I112" s="721"/>
      <c r="J112" s="158"/>
      <c r="K112" s="158"/>
      <c r="L112" s="158"/>
      <c r="M112" s="159"/>
    </row>
    <row r="113" spans="1:13" ht="5.65" customHeight="1" thickBot="1" x14ac:dyDescent="0.3">
      <c r="A113" s="199"/>
      <c r="B113" s="199"/>
      <c r="C113" s="199"/>
      <c r="D113" s="199"/>
      <c r="E113" s="199"/>
      <c r="F113" s="199"/>
      <c r="G113" s="199"/>
      <c r="H113" s="199"/>
      <c r="I113" s="199"/>
    </row>
    <row r="114" spans="1:13" x14ac:dyDescent="0.25">
      <c r="A114" s="166" t="s">
        <v>367</v>
      </c>
      <c r="B114" s="167"/>
      <c r="C114" s="167"/>
      <c r="D114" s="167"/>
      <c r="E114" s="167"/>
      <c r="F114" s="167"/>
      <c r="G114" s="167"/>
      <c r="H114" s="167"/>
      <c r="I114" s="168"/>
      <c r="J114" s="732"/>
      <c r="K114" s="733"/>
      <c r="L114" s="733"/>
      <c r="M114" s="734"/>
    </row>
    <row r="115" spans="1:13" ht="42.75" customHeight="1" x14ac:dyDescent="0.25">
      <c r="A115" s="722"/>
      <c r="B115" s="723"/>
      <c r="C115" s="723"/>
      <c r="D115" s="723"/>
      <c r="E115" s="723"/>
      <c r="F115" s="723"/>
      <c r="G115" s="723"/>
      <c r="H115" s="723"/>
      <c r="I115" s="724"/>
      <c r="J115" s="735"/>
      <c r="K115" s="736"/>
      <c r="L115" s="736"/>
      <c r="M115" s="737"/>
    </row>
    <row r="116" spans="1:13" ht="15.75" customHeight="1" x14ac:dyDescent="0.25">
      <c r="A116" s="163" t="s">
        <v>363</v>
      </c>
      <c r="B116" s="164"/>
      <c r="C116" s="164"/>
      <c r="D116" s="164"/>
      <c r="E116" s="164"/>
      <c r="F116" s="164"/>
      <c r="G116" s="164"/>
      <c r="H116" s="164"/>
      <c r="I116" s="165"/>
      <c r="J116" s="735"/>
      <c r="K116" s="736"/>
      <c r="L116" s="736"/>
      <c r="M116" s="737"/>
    </row>
    <row r="117" spans="1:13" ht="28.5" customHeight="1" x14ac:dyDescent="0.25">
      <c r="A117" s="741"/>
      <c r="B117" s="505"/>
      <c r="C117" s="505"/>
      <c r="D117" s="505"/>
      <c r="E117" s="505"/>
      <c r="F117" s="505"/>
      <c r="G117" s="505"/>
      <c r="H117" s="505"/>
      <c r="I117" s="506"/>
      <c r="J117" s="735"/>
      <c r="K117" s="736"/>
      <c r="L117" s="736"/>
      <c r="M117" s="737"/>
    </row>
    <row r="118" spans="1:13" ht="14.1" customHeight="1" x14ac:dyDescent="0.25">
      <c r="A118" s="160" t="s">
        <v>364</v>
      </c>
      <c r="B118" s="161"/>
      <c r="C118" s="161"/>
      <c r="D118" s="161"/>
      <c r="E118" s="161"/>
      <c r="F118" s="161"/>
      <c r="G118" s="161"/>
      <c r="H118" s="161"/>
      <c r="I118" s="162"/>
      <c r="J118" s="738"/>
      <c r="K118" s="739"/>
      <c r="L118" s="739"/>
      <c r="M118" s="740"/>
    </row>
    <row r="119" spans="1:13" ht="56.85" customHeight="1" thickBot="1" x14ac:dyDescent="0.3">
      <c r="A119" s="719"/>
      <c r="B119" s="720"/>
      <c r="C119" s="720"/>
      <c r="D119" s="720"/>
      <c r="E119" s="720"/>
      <c r="F119" s="720"/>
      <c r="G119" s="720"/>
      <c r="H119" s="720"/>
      <c r="I119" s="721"/>
      <c r="J119" s="158"/>
      <c r="K119" s="158"/>
      <c r="L119" s="158"/>
      <c r="M119" s="159"/>
    </row>
    <row r="120" spans="1:13" ht="5.65" customHeight="1" thickBot="1" x14ac:dyDescent="0.3">
      <c r="A120" s="199"/>
      <c r="B120" s="199"/>
      <c r="C120" s="199"/>
      <c r="D120" s="199"/>
      <c r="E120" s="199"/>
      <c r="F120" s="199"/>
      <c r="G120" s="199"/>
      <c r="H120" s="199"/>
      <c r="I120" s="199"/>
    </row>
    <row r="121" spans="1:13" x14ac:dyDescent="0.25">
      <c r="A121" s="166" t="s">
        <v>368</v>
      </c>
      <c r="B121" s="167"/>
      <c r="C121" s="167"/>
      <c r="D121" s="167"/>
      <c r="E121" s="167"/>
      <c r="F121" s="167"/>
      <c r="G121" s="167"/>
      <c r="H121" s="167"/>
      <c r="I121" s="168"/>
      <c r="J121" s="732"/>
      <c r="K121" s="733"/>
      <c r="L121" s="733"/>
      <c r="M121" s="734"/>
    </row>
    <row r="122" spans="1:13" ht="42.75" customHeight="1" x14ac:dyDescent="0.25">
      <c r="A122" s="722"/>
      <c r="B122" s="723"/>
      <c r="C122" s="723"/>
      <c r="D122" s="723"/>
      <c r="E122" s="723"/>
      <c r="F122" s="723"/>
      <c r="G122" s="723"/>
      <c r="H122" s="723"/>
      <c r="I122" s="724"/>
      <c r="J122" s="735"/>
      <c r="K122" s="736"/>
      <c r="L122" s="736"/>
      <c r="M122" s="737"/>
    </row>
    <row r="123" spans="1:13" ht="15.75" customHeight="1" x14ac:dyDescent="0.25">
      <c r="A123" s="163" t="s">
        <v>363</v>
      </c>
      <c r="B123" s="164"/>
      <c r="C123" s="164"/>
      <c r="D123" s="164"/>
      <c r="E123" s="164"/>
      <c r="F123" s="164"/>
      <c r="G123" s="164"/>
      <c r="H123" s="164"/>
      <c r="I123" s="165"/>
      <c r="J123" s="735"/>
      <c r="K123" s="736"/>
      <c r="L123" s="736"/>
      <c r="M123" s="737"/>
    </row>
    <row r="124" spans="1:13" ht="28.5" customHeight="1" x14ac:dyDescent="0.25">
      <c r="A124" s="741"/>
      <c r="B124" s="505"/>
      <c r="C124" s="505"/>
      <c r="D124" s="505"/>
      <c r="E124" s="505"/>
      <c r="F124" s="505"/>
      <c r="G124" s="505"/>
      <c r="H124" s="505"/>
      <c r="I124" s="506"/>
      <c r="J124" s="735"/>
      <c r="K124" s="736"/>
      <c r="L124" s="736"/>
      <c r="M124" s="737"/>
    </row>
    <row r="125" spans="1:13" ht="14.1" customHeight="1" x14ac:dyDescent="0.25">
      <c r="A125" s="160" t="s">
        <v>364</v>
      </c>
      <c r="B125" s="161"/>
      <c r="C125" s="161"/>
      <c r="D125" s="161"/>
      <c r="E125" s="161"/>
      <c r="F125" s="161"/>
      <c r="G125" s="161"/>
      <c r="H125" s="161"/>
      <c r="I125" s="162"/>
      <c r="J125" s="738"/>
      <c r="K125" s="739"/>
      <c r="L125" s="739"/>
      <c r="M125" s="740"/>
    </row>
    <row r="126" spans="1:13" ht="56.85" customHeight="1" thickBot="1" x14ac:dyDescent="0.3">
      <c r="A126" s="719"/>
      <c r="B126" s="720"/>
      <c r="C126" s="720"/>
      <c r="D126" s="720"/>
      <c r="E126" s="720"/>
      <c r="F126" s="720"/>
      <c r="G126" s="720"/>
      <c r="H126" s="720"/>
      <c r="I126" s="721"/>
      <c r="J126" s="158"/>
      <c r="K126" s="158"/>
      <c r="L126" s="158"/>
      <c r="M126" s="159"/>
    </row>
    <row r="127" spans="1:13" ht="5.65" customHeight="1" thickBot="1" x14ac:dyDescent="0.3">
      <c r="A127" s="199"/>
      <c r="B127" s="199"/>
      <c r="C127" s="199"/>
      <c r="D127" s="199"/>
      <c r="E127" s="199"/>
      <c r="F127" s="199"/>
      <c r="G127" s="199"/>
      <c r="H127" s="199"/>
      <c r="I127" s="199"/>
    </row>
    <row r="128" spans="1:13" x14ac:dyDescent="0.25">
      <c r="A128" s="166" t="s">
        <v>369</v>
      </c>
      <c r="B128" s="167"/>
      <c r="C128" s="167"/>
      <c r="D128" s="167"/>
      <c r="E128" s="167"/>
      <c r="F128" s="167"/>
      <c r="G128" s="167"/>
      <c r="H128" s="167"/>
      <c r="I128" s="168"/>
      <c r="J128" s="732"/>
      <c r="K128" s="733"/>
      <c r="L128" s="733"/>
      <c r="M128" s="734"/>
    </row>
    <row r="129" spans="1:13" ht="42.75" customHeight="1" x14ac:dyDescent="0.25">
      <c r="A129" s="722"/>
      <c r="B129" s="723"/>
      <c r="C129" s="723"/>
      <c r="D129" s="723"/>
      <c r="E129" s="723"/>
      <c r="F129" s="723"/>
      <c r="G129" s="723"/>
      <c r="H129" s="723"/>
      <c r="I129" s="724"/>
      <c r="J129" s="735"/>
      <c r="K129" s="736"/>
      <c r="L129" s="736"/>
      <c r="M129" s="737"/>
    </row>
    <row r="130" spans="1:13" ht="15.75" customHeight="1" x14ac:dyDescent="0.25">
      <c r="A130" s="163" t="s">
        <v>363</v>
      </c>
      <c r="B130" s="164"/>
      <c r="C130" s="164"/>
      <c r="D130" s="164"/>
      <c r="E130" s="164"/>
      <c r="F130" s="164"/>
      <c r="G130" s="164"/>
      <c r="H130" s="164"/>
      <c r="I130" s="165"/>
      <c r="J130" s="735"/>
      <c r="K130" s="736"/>
      <c r="L130" s="736"/>
      <c r="M130" s="737"/>
    </row>
    <row r="131" spans="1:13" ht="28.5" customHeight="1" x14ac:dyDescent="0.25">
      <c r="A131" s="741"/>
      <c r="B131" s="505"/>
      <c r="C131" s="505"/>
      <c r="D131" s="505"/>
      <c r="E131" s="505"/>
      <c r="F131" s="505"/>
      <c r="G131" s="505"/>
      <c r="H131" s="505"/>
      <c r="I131" s="506"/>
      <c r="J131" s="735"/>
      <c r="K131" s="736"/>
      <c r="L131" s="736"/>
      <c r="M131" s="737"/>
    </row>
    <row r="132" spans="1:13" ht="14.1" customHeight="1" x14ac:dyDescent="0.25">
      <c r="A132" s="160" t="s">
        <v>364</v>
      </c>
      <c r="B132" s="161"/>
      <c r="C132" s="161"/>
      <c r="D132" s="161"/>
      <c r="E132" s="161"/>
      <c r="F132" s="161"/>
      <c r="G132" s="161"/>
      <c r="H132" s="161"/>
      <c r="I132" s="162"/>
      <c r="J132" s="738"/>
      <c r="K132" s="739"/>
      <c r="L132" s="739"/>
      <c r="M132" s="740"/>
    </row>
    <row r="133" spans="1:13" ht="56.85" customHeight="1" thickBot="1" x14ac:dyDescent="0.3">
      <c r="A133" s="719"/>
      <c r="B133" s="720"/>
      <c r="C133" s="720"/>
      <c r="D133" s="720"/>
      <c r="E133" s="720"/>
      <c r="F133" s="720"/>
      <c r="G133" s="720"/>
      <c r="H133" s="720"/>
      <c r="I133" s="721"/>
      <c r="J133" s="158"/>
      <c r="K133" s="158"/>
      <c r="L133" s="158"/>
      <c r="M133" s="159"/>
    </row>
    <row r="134" spans="1:13" ht="5.65" customHeight="1" thickBot="1" x14ac:dyDescent="0.3">
      <c r="A134" s="199"/>
      <c r="B134" s="199"/>
      <c r="C134" s="199"/>
      <c r="D134" s="199"/>
      <c r="E134" s="199"/>
      <c r="F134" s="199"/>
      <c r="G134" s="199"/>
      <c r="H134" s="199"/>
      <c r="I134" s="199"/>
    </row>
    <row r="135" spans="1:13" x14ac:dyDescent="0.25">
      <c r="A135" s="166" t="s">
        <v>370</v>
      </c>
      <c r="B135" s="167"/>
      <c r="C135" s="167"/>
      <c r="D135" s="167"/>
      <c r="E135" s="167"/>
      <c r="F135" s="167"/>
      <c r="G135" s="167"/>
      <c r="H135" s="167"/>
      <c r="I135" s="168"/>
      <c r="J135" s="732"/>
      <c r="K135" s="733"/>
      <c r="L135" s="733"/>
      <c r="M135" s="734"/>
    </row>
    <row r="136" spans="1:13" ht="42.75" customHeight="1" x14ac:dyDescent="0.25">
      <c r="A136" s="722"/>
      <c r="B136" s="723"/>
      <c r="C136" s="723"/>
      <c r="D136" s="723"/>
      <c r="E136" s="723"/>
      <c r="F136" s="723"/>
      <c r="G136" s="723"/>
      <c r="H136" s="723"/>
      <c r="I136" s="724"/>
      <c r="J136" s="735"/>
      <c r="K136" s="736"/>
      <c r="L136" s="736"/>
      <c r="M136" s="737"/>
    </row>
    <row r="137" spans="1:13" ht="15.75" customHeight="1" x14ac:dyDescent="0.25">
      <c r="A137" s="163" t="s">
        <v>363</v>
      </c>
      <c r="B137" s="164"/>
      <c r="C137" s="164"/>
      <c r="D137" s="164"/>
      <c r="E137" s="164"/>
      <c r="F137" s="164"/>
      <c r="G137" s="164"/>
      <c r="H137" s="164"/>
      <c r="I137" s="165"/>
      <c r="J137" s="735"/>
      <c r="K137" s="736"/>
      <c r="L137" s="736"/>
      <c r="M137" s="737"/>
    </row>
    <row r="138" spans="1:13" ht="28.5" customHeight="1" x14ac:dyDescent="0.25">
      <c r="A138" s="741"/>
      <c r="B138" s="505"/>
      <c r="C138" s="505"/>
      <c r="D138" s="505"/>
      <c r="E138" s="505"/>
      <c r="F138" s="505"/>
      <c r="G138" s="505"/>
      <c r="H138" s="505"/>
      <c r="I138" s="506"/>
      <c r="J138" s="735"/>
      <c r="K138" s="736"/>
      <c r="L138" s="736"/>
      <c r="M138" s="737"/>
    </row>
    <row r="139" spans="1:13" ht="14.1" customHeight="1" x14ac:dyDescent="0.25">
      <c r="A139" s="160" t="s">
        <v>364</v>
      </c>
      <c r="B139" s="161"/>
      <c r="C139" s="161"/>
      <c r="D139" s="161"/>
      <c r="E139" s="161"/>
      <c r="F139" s="161"/>
      <c r="G139" s="161"/>
      <c r="H139" s="161"/>
      <c r="I139" s="162"/>
      <c r="J139" s="738"/>
      <c r="K139" s="739"/>
      <c r="L139" s="739"/>
      <c r="M139" s="740"/>
    </row>
    <row r="140" spans="1:13" ht="56.65" customHeight="1" thickBot="1" x14ac:dyDescent="0.3">
      <c r="A140" s="719"/>
      <c r="B140" s="720"/>
      <c r="C140" s="720"/>
      <c r="D140" s="720"/>
      <c r="E140" s="720"/>
      <c r="F140" s="720"/>
      <c r="G140" s="720"/>
      <c r="H140" s="720"/>
      <c r="I140" s="721"/>
      <c r="J140" s="158"/>
      <c r="K140" s="158"/>
      <c r="L140" s="158"/>
      <c r="M140" s="159"/>
    </row>
    <row r="141" spans="1:13" ht="5.85" customHeight="1" thickBot="1" x14ac:dyDescent="0.3">
      <c r="A141" s="341"/>
      <c r="B141" s="30"/>
      <c r="C141" s="30"/>
      <c r="D141" s="30"/>
      <c r="E141" s="30"/>
      <c r="F141" s="30"/>
      <c r="G141" s="30"/>
      <c r="H141" s="30"/>
      <c r="I141" s="30"/>
      <c r="J141" s="29"/>
      <c r="K141" s="29"/>
      <c r="L141" s="29"/>
      <c r="M141" s="155"/>
    </row>
    <row r="142" spans="1:13" ht="20.25" customHeight="1" x14ac:dyDescent="0.25">
      <c r="A142" s="166" t="s">
        <v>238</v>
      </c>
      <c r="B142" s="342"/>
      <c r="C142" s="342"/>
      <c r="D142" s="342"/>
      <c r="E142" s="342"/>
      <c r="F142" s="342"/>
      <c r="G142" s="342"/>
      <c r="H142" s="342"/>
      <c r="I142" s="342"/>
      <c r="J142" s="173"/>
      <c r="K142" s="173"/>
      <c r="L142" s="173"/>
      <c r="M142" s="174"/>
    </row>
    <row r="143" spans="1:13" ht="57" customHeight="1" thickBot="1" x14ac:dyDescent="0.3">
      <c r="A143" s="729" t="s">
        <v>239</v>
      </c>
      <c r="B143" s="730"/>
      <c r="C143" s="730"/>
      <c r="D143" s="730"/>
      <c r="E143" s="730"/>
      <c r="F143" s="730"/>
      <c r="G143" s="730"/>
      <c r="H143" s="730"/>
      <c r="I143" s="731"/>
      <c r="J143" s="158"/>
      <c r="K143" s="158"/>
      <c r="L143" s="158"/>
      <c r="M143" s="159"/>
    </row>
    <row r="144" spans="1:13" ht="26.45" customHeight="1" thickBot="1" x14ac:dyDescent="0.3">
      <c r="A144" s="95"/>
      <c r="B144" s="95"/>
      <c r="C144" s="95"/>
      <c r="D144" s="95"/>
      <c r="E144" s="95"/>
      <c r="F144" s="95"/>
      <c r="G144" s="95"/>
      <c r="H144" s="95"/>
      <c r="I144" s="143" t="s">
        <v>84</v>
      </c>
      <c r="J144" s="746">
        <f>SUM(J21:M143)</f>
        <v>0</v>
      </c>
      <c r="K144" s="746"/>
      <c r="L144" s="746"/>
      <c r="M144" s="747"/>
    </row>
    <row r="145" spans="1:13" ht="26.45" customHeight="1" thickBot="1" x14ac:dyDescent="0.3">
      <c r="A145" s="95"/>
      <c r="B145" s="95"/>
      <c r="C145" s="95"/>
      <c r="D145" s="95"/>
      <c r="E145" s="95"/>
      <c r="F145" s="95"/>
      <c r="G145" s="95"/>
      <c r="H145" s="95"/>
      <c r="I145" s="143" t="s">
        <v>287</v>
      </c>
      <c r="J145" s="746">
        <v>15</v>
      </c>
      <c r="K145" s="746"/>
      <c r="L145" s="746"/>
      <c r="M145" s="747"/>
    </row>
    <row r="146" spans="1:13" ht="33" customHeight="1" thickBot="1" x14ac:dyDescent="0.3">
      <c r="I146" s="175" t="s">
        <v>442</v>
      </c>
      <c r="J146" s="748">
        <f>J144/(J145*3)*100</f>
        <v>0</v>
      </c>
      <c r="K146" s="748"/>
      <c r="L146" s="748"/>
      <c r="M146" s="749"/>
    </row>
    <row r="147" spans="1:13" ht="5.85" customHeight="1" x14ac:dyDescent="0.25"/>
    <row r="148" spans="1:13" x14ac:dyDescent="0.25">
      <c r="F148" s="728"/>
      <c r="G148" s="728"/>
      <c r="H148" s="728"/>
      <c r="I148" s="728"/>
    </row>
    <row r="149" spans="1:13" ht="13.5" customHeight="1" x14ac:dyDescent="0.25"/>
    <row r="150" spans="1:13" x14ac:dyDescent="0.25">
      <c r="A150" s="90" t="s">
        <v>17</v>
      </c>
      <c r="B150" s="42"/>
      <c r="C150" s="2"/>
      <c r="D150" s="2"/>
      <c r="E150" s="2"/>
      <c r="F150" s="2"/>
      <c r="G150" s="90"/>
      <c r="H150" s="90" t="s">
        <v>19</v>
      </c>
      <c r="I150" s="2"/>
      <c r="J150" s="2"/>
      <c r="K150" s="2"/>
      <c r="L150" s="2"/>
      <c r="M150" s="2"/>
    </row>
    <row r="151" spans="1:13" ht="5.85" customHeight="1" x14ac:dyDescent="0.25">
      <c r="A151" s="97"/>
      <c r="B151" s="16"/>
    </row>
    <row r="152" spans="1:13" ht="15" customHeight="1" x14ac:dyDescent="0.25">
      <c r="A152" s="575" t="s">
        <v>378</v>
      </c>
      <c r="B152" s="575"/>
      <c r="C152" s="575"/>
      <c r="D152" s="459"/>
      <c r="E152" s="460"/>
      <c r="F152" s="461"/>
      <c r="I152" s="176"/>
      <c r="J152" s="176"/>
      <c r="K152" s="176"/>
      <c r="L152" s="176"/>
    </row>
    <row r="153" spans="1:13" ht="5.85" customHeight="1" x14ac:dyDescent="0.25">
      <c r="A153" s="97"/>
      <c r="B153" s="16"/>
    </row>
    <row r="154" spans="1:13" ht="15" customHeight="1" x14ac:dyDescent="0.25">
      <c r="A154" s="575" t="s">
        <v>379</v>
      </c>
      <c r="B154" s="575"/>
      <c r="C154" s="575"/>
      <c r="D154" s="459"/>
      <c r="E154" s="460"/>
      <c r="F154" s="461"/>
      <c r="H154" s="2" t="s">
        <v>236</v>
      </c>
      <c r="I154" s="472"/>
      <c r="J154" s="725"/>
      <c r="K154" s="725"/>
      <c r="L154" s="726"/>
    </row>
    <row r="156" spans="1:13" x14ac:dyDescent="0.25">
      <c r="A156" s="29"/>
      <c r="B156" s="29"/>
      <c r="C156" s="727"/>
      <c r="D156" s="727"/>
      <c r="E156" s="727"/>
      <c r="F156" s="29"/>
      <c r="G156" s="29"/>
      <c r="H156" s="29"/>
      <c r="I156" s="727"/>
      <c r="J156" s="727"/>
      <c r="K156" s="727"/>
      <c r="L156" s="727"/>
      <c r="M156" s="29"/>
    </row>
    <row r="157" spans="1:13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</row>
    <row r="158" spans="1:13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13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</sheetData>
  <sheetProtection algorithmName="SHA-512" hashValue="gCRujW8o+WECmf/SRVa1S0wxGejkMUO6rotFpc0xEHho+QAPuGCuDeGFvqY7LMgktXLSgM1oPFY+0hIb3Y6gIQ==" saltValue="I4W4CPIsJAOnnMlaP51+1A==" spinCount="100000" sheet="1" selectLockedCells="1"/>
  <mergeCells count="101">
    <mergeCell ref="J144:M144"/>
    <mergeCell ref="J145:M145"/>
    <mergeCell ref="J146:M146"/>
    <mergeCell ref="A152:C152"/>
    <mergeCell ref="D152:F152"/>
    <mergeCell ref="J100:M104"/>
    <mergeCell ref="A103:I103"/>
    <mergeCell ref="J135:M139"/>
    <mergeCell ref="A138:I138"/>
    <mergeCell ref="A140:I140"/>
    <mergeCell ref="A129:I129"/>
    <mergeCell ref="A136:I136"/>
    <mergeCell ref="A122:I122"/>
    <mergeCell ref="A108:I108"/>
    <mergeCell ref="A101:I101"/>
    <mergeCell ref="A119:I119"/>
    <mergeCell ref="J121:M125"/>
    <mergeCell ref="A124:I124"/>
    <mergeCell ref="J128:M132"/>
    <mergeCell ref="A117:I117"/>
    <mergeCell ref="J63:M67"/>
    <mergeCell ref="A66:I66"/>
    <mergeCell ref="A47:I47"/>
    <mergeCell ref="J49:M53"/>
    <mergeCell ref="A54:I54"/>
    <mergeCell ref="J56:M60"/>
    <mergeCell ref="A59:I59"/>
    <mergeCell ref="A50:I50"/>
    <mergeCell ref="A105:I105"/>
    <mergeCell ref="A82:I82"/>
    <mergeCell ref="J70:M74"/>
    <mergeCell ref="A73:I73"/>
    <mergeCell ref="A87:I87"/>
    <mergeCell ref="A89:I89"/>
    <mergeCell ref="A52:I52"/>
    <mergeCell ref="A45:I45"/>
    <mergeCell ref="A43:I43"/>
    <mergeCell ref="J16:J17"/>
    <mergeCell ref="K16:K17"/>
    <mergeCell ref="L16:L17"/>
    <mergeCell ref="M16:M17"/>
    <mergeCell ref="J93:M97"/>
    <mergeCell ref="J91:M91"/>
    <mergeCell ref="J77:M81"/>
    <mergeCell ref="J84:M88"/>
    <mergeCell ref="J21:M25"/>
    <mergeCell ref="J28:M32"/>
    <mergeCell ref="J35:M39"/>
    <mergeCell ref="A38:I38"/>
    <mergeCell ref="A40:I40"/>
    <mergeCell ref="A36:I36"/>
    <mergeCell ref="A29:I29"/>
    <mergeCell ref="A22:I22"/>
    <mergeCell ref="B92:I92"/>
    <mergeCell ref="A94:I94"/>
    <mergeCell ref="A75:I75"/>
    <mergeCell ref="A78:I78"/>
    <mergeCell ref="A80:I80"/>
    <mergeCell ref="A85:I85"/>
    <mergeCell ref="C14:F14"/>
    <mergeCell ref="G14:I14"/>
    <mergeCell ref="A1:F1"/>
    <mergeCell ref="D8:M8"/>
    <mergeCell ref="J18:M18"/>
    <mergeCell ref="A26:I26"/>
    <mergeCell ref="A24:I24"/>
    <mergeCell ref="B19:I19"/>
    <mergeCell ref="A31:I31"/>
    <mergeCell ref="J3:M3"/>
    <mergeCell ref="J1:L1"/>
    <mergeCell ref="J4:M4"/>
    <mergeCell ref="J5:M5"/>
    <mergeCell ref="J6:M6"/>
    <mergeCell ref="A10:B10"/>
    <mergeCell ref="G12:I12"/>
    <mergeCell ref="C13:F13"/>
    <mergeCell ref="G13:I13"/>
    <mergeCell ref="A33:I33"/>
    <mergeCell ref="A57:I57"/>
    <mergeCell ref="A61:I61"/>
    <mergeCell ref="A64:I64"/>
    <mergeCell ref="I154:L154"/>
    <mergeCell ref="C156:E156"/>
    <mergeCell ref="I156:L156"/>
    <mergeCell ref="F148:I148"/>
    <mergeCell ref="A154:C154"/>
    <mergeCell ref="D154:F154"/>
    <mergeCell ref="A68:I68"/>
    <mergeCell ref="A115:I115"/>
    <mergeCell ref="A126:I126"/>
    <mergeCell ref="A143:I143"/>
    <mergeCell ref="J107:M111"/>
    <mergeCell ref="A110:I110"/>
    <mergeCell ref="A112:I112"/>
    <mergeCell ref="J114:M118"/>
    <mergeCell ref="A131:I131"/>
    <mergeCell ref="A133:I133"/>
    <mergeCell ref="J42:M46"/>
    <mergeCell ref="A71:I71"/>
    <mergeCell ref="A96:I96"/>
    <mergeCell ref="A98:I98"/>
  </mergeCells>
  <dataValidations disablePrompts="1" count="1">
    <dataValidation type="list" allowBlank="1" showInputMessage="1" showErrorMessage="1" sqref="J27:M27 J99:M99">
      <formula1>#REF!</formula1>
    </dataValidation>
  </dataValidations>
  <pageMargins left="0.55118110236220474" right="0.55118110236220474" top="0.31496062992125984" bottom="0.27559055118110237" header="0.31496062992125984" footer="0.31496062992125984"/>
  <pageSetup paperSize="9" scale="69" orientation="portrait" r:id="rId1"/>
  <headerFooter>
    <oddFooter>&amp;R&amp;P/&amp;N</oddFooter>
  </headerFooter>
  <rowBreaks count="3" manualBreakCount="3">
    <brk id="47" max="12" man="1"/>
    <brk id="89" max="12" man="1"/>
    <brk id="126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5" tint="0.39997558519241921"/>
  </sheetPr>
  <dimension ref="A1:O45"/>
  <sheetViews>
    <sheetView showGridLines="0" zoomScaleNormal="100" zoomScalePageLayoutView="115" workbookViewId="0">
      <selection activeCell="A35" sqref="A35:N37"/>
    </sheetView>
  </sheetViews>
  <sheetFormatPr baseColWidth="10" defaultColWidth="11.42578125" defaultRowHeight="15" x14ac:dyDescent="0.25"/>
  <cols>
    <col min="1" max="1" width="8.140625" style="16" customWidth="1"/>
    <col min="2" max="2" width="9.140625" style="16" customWidth="1"/>
    <col min="3" max="4" width="5.7109375" style="16" customWidth="1"/>
    <col min="5" max="5" width="5" style="16" customWidth="1"/>
    <col min="6" max="6" width="8" style="16" customWidth="1"/>
    <col min="7" max="7" width="7.5703125" style="16" customWidth="1"/>
    <col min="8" max="9" width="5.7109375" style="16" customWidth="1"/>
    <col min="10" max="10" width="5" style="16" customWidth="1"/>
    <col min="11" max="11" width="7.7109375" style="16" customWidth="1"/>
    <col min="12" max="12" width="8.42578125" style="16" customWidth="1"/>
    <col min="13" max="14" width="5.7109375" style="16" customWidth="1"/>
    <col min="15" max="15" width="4.140625" style="16" customWidth="1"/>
    <col min="16" max="16" width="5.7109375" style="16" customWidth="1"/>
    <col min="17" max="16384" width="11.42578125" style="16"/>
  </cols>
  <sheetData>
    <row r="1" spans="1:15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221"/>
      <c r="L1" s="556" t="s">
        <v>322</v>
      </c>
      <c r="M1" s="557"/>
      <c r="N1" s="261" t="str">
        <f>IF(QV_Jahr="","",QV_Jahr)</f>
        <v/>
      </c>
    </row>
    <row r="2" spans="1:15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8"/>
      <c r="K2" s="18"/>
      <c r="L2" s="18"/>
      <c r="M2" s="18"/>
      <c r="N2" s="106"/>
    </row>
    <row r="3" spans="1:15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149"/>
      <c r="K3" s="149"/>
      <c r="L3" s="438" t="s">
        <v>361</v>
      </c>
      <c r="M3" s="439"/>
      <c r="N3" s="440"/>
    </row>
    <row r="4" spans="1:15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76"/>
      <c r="K4" s="76"/>
      <c r="L4" s="491" t="str">
        <f>IF(K_Nummer="","",K_Nummer)</f>
        <v/>
      </c>
      <c r="M4" s="492"/>
      <c r="N4" s="493"/>
      <c r="O4" s="85"/>
    </row>
    <row r="5" spans="1:15" s="66" customFormat="1" ht="18.399999999999999" customHeight="1" x14ac:dyDescent="0.35">
      <c r="A5" s="107" t="s">
        <v>382</v>
      </c>
      <c r="B5" s="104"/>
      <c r="C5" s="102"/>
      <c r="D5" s="102"/>
      <c r="E5" s="102"/>
      <c r="F5" s="102"/>
      <c r="G5" s="102"/>
      <c r="H5" s="102"/>
      <c r="I5" s="133"/>
      <c r="J5" s="76"/>
      <c r="K5" s="150"/>
      <c r="L5" s="444" t="s">
        <v>387</v>
      </c>
      <c r="M5" s="445"/>
      <c r="N5" s="446"/>
      <c r="O5" s="85"/>
    </row>
    <row r="6" spans="1:15" s="66" customFormat="1" ht="15.4" customHeight="1" thickBot="1" x14ac:dyDescent="0.3">
      <c r="A6" s="102" t="s">
        <v>383</v>
      </c>
      <c r="B6" s="104"/>
      <c r="C6" s="102"/>
      <c r="D6" s="102"/>
      <c r="E6" s="102"/>
      <c r="F6" s="102"/>
      <c r="G6" s="102"/>
      <c r="H6" s="102"/>
      <c r="I6" s="133"/>
      <c r="J6" s="133"/>
      <c r="K6" s="18"/>
      <c r="L6" s="447" t="str">
        <f>IF(K_Name="","",K_Vorname&amp;" "&amp;K_Name)</f>
        <v/>
      </c>
      <c r="M6" s="448"/>
      <c r="N6" s="449"/>
    </row>
    <row r="7" spans="1:15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5" s="66" customFormat="1" ht="15.4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59"/>
      <c r="N8" s="560"/>
    </row>
    <row r="9" spans="1:15" ht="6.4" customHeight="1" thickBot="1" x14ac:dyDescent="0.3"/>
    <row r="10" spans="1:15" ht="13.9" customHeight="1" x14ac:dyDescent="0.25">
      <c r="A10" s="652" t="s">
        <v>321</v>
      </c>
      <c r="B10" s="653"/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4"/>
    </row>
    <row r="11" spans="1:15" ht="16.5" customHeight="1" thickBot="1" x14ac:dyDescent="0.3">
      <c r="A11" s="655" t="s">
        <v>307</v>
      </c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656"/>
    </row>
    <row r="12" spans="1:15" ht="13.5" customHeight="1" x14ac:dyDescent="0.25">
      <c r="A12" s="657" t="s">
        <v>95</v>
      </c>
      <c r="B12" s="658"/>
      <c r="C12" s="658"/>
      <c r="D12" s="659"/>
      <c r="E12" s="67"/>
      <c r="F12" s="657" t="s">
        <v>197</v>
      </c>
      <c r="G12" s="658"/>
      <c r="H12" s="658"/>
      <c r="I12" s="659"/>
      <c r="J12" s="67"/>
      <c r="K12" s="657" t="s">
        <v>205</v>
      </c>
      <c r="L12" s="658"/>
      <c r="M12" s="658"/>
      <c r="N12" s="659"/>
    </row>
    <row r="13" spans="1:15" ht="13.5" customHeight="1" x14ac:dyDescent="0.25">
      <c r="A13" s="660"/>
      <c r="B13" s="661"/>
      <c r="C13" s="661"/>
      <c r="D13" s="662"/>
      <c r="E13" s="67"/>
      <c r="F13" s="660"/>
      <c r="G13" s="661"/>
      <c r="H13" s="661"/>
      <c r="I13" s="662"/>
      <c r="J13" s="67"/>
      <c r="K13" s="660"/>
      <c r="L13" s="661"/>
      <c r="M13" s="661"/>
      <c r="N13" s="662"/>
    </row>
    <row r="14" spans="1:15" x14ac:dyDescent="0.25">
      <c r="A14" s="367"/>
      <c r="B14" s="194"/>
      <c r="C14" s="194"/>
      <c r="D14" s="368"/>
      <c r="E14" s="67"/>
      <c r="F14" s="367"/>
      <c r="G14" s="194"/>
      <c r="H14" s="194"/>
      <c r="I14" s="368"/>
      <c r="J14" s="67"/>
      <c r="K14" s="367"/>
      <c r="L14" s="194"/>
      <c r="M14" s="194"/>
      <c r="N14" s="368"/>
      <c r="O14" s="86"/>
    </row>
    <row r="15" spans="1:15" ht="20.65" customHeight="1" x14ac:dyDescent="0.25">
      <c r="A15" s="663" t="s">
        <v>332</v>
      </c>
      <c r="B15" s="664"/>
      <c r="C15" s="369">
        <v>66</v>
      </c>
      <c r="D15" s="370"/>
      <c r="E15" s="248"/>
      <c r="F15" s="663" t="s">
        <v>333</v>
      </c>
      <c r="G15" s="664"/>
      <c r="H15" s="369">
        <v>10</v>
      </c>
      <c r="I15" s="370"/>
      <c r="J15" s="248"/>
      <c r="K15" s="663" t="s">
        <v>334</v>
      </c>
      <c r="L15" s="664"/>
      <c r="M15" s="369">
        <v>10</v>
      </c>
      <c r="N15" s="368"/>
      <c r="O15" s="86"/>
    </row>
    <row r="16" spans="1:15" ht="20.85" customHeight="1" x14ac:dyDescent="0.25">
      <c r="A16" s="669" t="s">
        <v>335</v>
      </c>
      <c r="B16" s="670"/>
      <c r="C16" s="394">
        <f>P_FK_Erreicht</f>
        <v>0</v>
      </c>
      <c r="D16" s="372" t="s">
        <v>426</v>
      </c>
      <c r="E16" s="384"/>
      <c r="F16" s="669" t="s">
        <v>336</v>
      </c>
      <c r="G16" s="670"/>
      <c r="H16" s="394">
        <f>P_MK_Erreicht</f>
        <v>0</v>
      </c>
      <c r="I16" s="372" t="s">
        <v>435</v>
      </c>
      <c r="J16" s="384"/>
      <c r="K16" s="669" t="s">
        <v>337</v>
      </c>
      <c r="L16" s="670"/>
      <c r="M16" s="394">
        <f>P_SK_Erreicht</f>
        <v>0</v>
      </c>
      <c r="N16" s="375" t="s">
        <v>434</v>
      </c>
    </row>
    <row r="17" spans="1:14" ht="20.85" customHeight="1" thickBot="1" x14ac:dyDescent="0.3">
      <c r="A17" s="671" t="s">
        <v>338</v>
      </c>
      <c r="B17" s="672"/>
      <c r="C17" s="373">
        <v>2</v>
      </c>
      <c r="D17" s="374"/>
      <c r="E17" s="248"/>
      <c r="F17" s="671" t="s">
        <v>339</v>
      </c>
      <c r="G17" s="672"/>
      <c r="H17" s="373">
        <v>1</v>
      </c>
      <c r="I17" s="374"/>
      <c r="J17" s="248"/>
      <c r="K17" s="671" t="s">
        <v>340</v>
      </c>
      <c r="L17" s="672"/>
      <c r="M17" s="373">
        <v>1</v>
      </c>
      <c r="N17" s="376"/>
    </row>
    <row r="18" spans="1:14" s="58" customFormat="1" ht="20.85" customHeight="1" x14ac:dyDescent="0.25">
      <c r="A18" s="385"/>
      <c r="B18" s="99"/>
      <c r="C18" s="100"/>
      <c r="D18" s="92"/>
      <c r="E18" s="92"/>
      <c r="F18" s="99"/>
      <c r="G18" s="99"/>
      <c r="H18" s="100"/>
      <c r="I18" s="92"/>
      <c r="J18" s="92"/>
      <c r="K18" s="99"/>
      <c r="L18" s="99"/>
      <c r="M18" s="100"/>
      <c r="N18" s="375"/>
    </row>
    <row r="19" spans="1:14" ht="30" customHeight="1" thickBot="1" x14ac:dyDescent="0.3">
      <c r="A19" s="669" t="s">
        <v>341</v>
      </c>
      <c r="B19" s="673"/>
      <c r="C19" s="673"/>
      <c r="D19" s="673"/>
      <c r="E19" s="673"/>
      <c r="F19" s="673"/>
      <c r="G19" s="673"/>
      <c r="H19" s="673"/>
      <c r="I19" s="673"/>
      <c r="J19" s="673"/>
      <c r="K19" s="673"/>
      <c r="L19" s="386"/>
      <c r="M19" s="387">
        <f>SUM(C17*C16+H17*H16+M17*M16)</f>
        <v>0</v>
      </c>
      <c r="N19" s="375"/>
    </row>
    <row r="20" spans="1:14" ht="30" customHeight="1" thickBot="1" x14ac:dyDescent="0.3">
      <c r="A20" s="674" t="s">
        <v>308</v>
      </c>
      <c r="B20" s="675"/>
      <c r="C20" s="675"/>
      <c r="D20" s="675"/>
      <c r="E20" s="675"/>
      <c r="F20" s="675"/>
      <c r="G20" s="675"/>
      <c r="H20" s="675"/>
      <c r="I20" s="388"/>
      <c r="J20" s="388"/>
      <c r="K20" s="388"/>
      <c r="L20" s="388"/>
      <c r="M20" s="381">
        <f>MROUND((5/(C15*C17+H15*H17+M15*M17)*M19+1),0.5)</f>
        <v>1</v>
      </c>
      <c r="N20" s="376"/>
    </row>
    <row r="21" spans="1:14" s="17" customFormat="1" ht="30" customHeight="1" thickBot="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0"/>
      <c r="N21" s="75"/>
    </row>
    <row r="22" spans="1:14" x14ac:dyDescent="0.25">
      <c r="A22" s="750" t="s">
        <v>320</v>
      </c>
      <c r="B22" s="751"/>
      <c r="C22" s="751"/>
      <c r="D22" s="752"/>
      <c r="E22" s="75"/>
      <c r="F22" s="750" t="s">
        <v>318</v>
      </c>
      <c r="G22" s="751"/>
      <c r="H22" s="751"/>
      <c r="I22" s="752"/>
      <c r="J22" s="75"/>
      <c r="K22" s="750" t="s">
        <v>319</v>
      </c>
      <c r="L22" s="751"/>
      <c r="M22" s="751"/>
      <c r="N22" s="752"/>
    </row>
    <row r="23" spans="1:14" ht="30" customHeight="1" x14ac:dyDescent="0.25">
      <c r="A23" s="665" t="s">
        <v>306</v>
      </c>
      <c r="B23" s="666"/>
      <c r="C23" s="666"/>
      <c r="D23" s="667"/>
      <c r="E23" s="17"/>
      <c r="F23" s="665" t="s">
        <v>305</v>
      </c>
      <c r="G23" s="666"/>
      <c r="H23" s="666"/>
      <c r="I23" s="667"/>
      <c r="J23" s="17"/>
      <c r="K23" s="665" t="s">
        <v>304</v>
      </c>
      <c r="L23" s="666"/>
      <c r="M23" s="666"/>
      <c r="N23" s="667"/>
    </row>
    <row r="24" spans="1:14" ht="14.45" customHeight="1" x14ac:dyDescent="0.25">
      <c r="A24" s="367"/>
      <c r="B24" s="194"/>
      <c r="C24" s="194"/>
      <c r="D24" s="368"/>
      <c r="E24" s="17"/>
      <c r="F24" s="367"/>
      <c r="G24" s="194"/>
      <c r="H24" s="194"/>
      <c r="I24" s="368"/>
      <c r="J24" s="17"/>
      <c r="K24" s="367"/>
      <c r="L24" s="194"/>
      <c r="M24" s="194"/>
      <c r="N24" s="368"/>
    </row>
    <row r="25" spans="1:14" ht="21" customHeight="1" x14ac:dyDescent="0.25">
      <c r="A25" s="680" t="s">
        <v>342</v>
      </c>
      <c r="B25" s="681"/>
      <c r="C25" s="377">
        <v>62</v>
      </c>
      <c r="D25" s="378"/>
      <c r="E25" s="17"/>
      <c r="F25" s="680" t="s">
        <v>344</v>
      </c>
      <c r="G25" s="681"/>
      <c r="H25" s="377">
        <v>28</v>
      </c>
      <c r="I25" s="378"/>
      <c r="J25" s="17"/>
      <c r="K25" s="680" t="s">
        <v>346</v>
      </c>
      <c r="L25" s="681"/>
      <c r="M25" s="377">
        <v>100</v>
      </c>
      <c r="N25" s="378"/>
    </row>
    <row r="26" spans="1:14" ht="21" customHeight="1" x14ac:dyDescent="0.25">
      <c r="A26" s="682" t="s">
        <v>343</v>
      </c>
      <c r="B26" s="683"/>
      <c r="C26" s="144">
        <f>P_DK_Erreicht</f>
        <v>0</v>
      </c>
      <c r="D26" s="375" t="s">
        <v>438</v>
      </c>
      <c r="E26" s="75"/>
      <c r="F26" s="682" t="s">
        <v>345</v>
      </c>
      <c r="G26" s="683"/>
      <c r="H26" s="144">
        <f>P_PP_Erreicht</f>
        <v>0</v>
      </c>
      <c r="I26" s="375" t="s">
        <v>440</v>
      </c>
      <c r="J26" s="75"/>
      <c r="K26" s="682" t="s">
        <v>347</v>
      </c>
      <c r="L26" s="683"/>
      <c r="M26" s="144">
        <f>P_FG_Erreicht</f>
        <v>0</v>
      </c>
      <c r="N26" s="375" t="s">
        <v>441</v>
      </c>
    </row>
    <row r="27" spans="1:14" ht="21" customHeight="1" x14ac:dyDescent="0.25">
      <c r="A27" s="687" t="s">
        <v>240</v>
      </c>
      <c r="B27" s="688"/>
      <c r="C27" s="379">
        <v>1</v>
      </c>
      <c r="D27" s="249"/>
      <c r="E27" s="17"/>
      <c r="F27" s="687" t="s">
        <v>240</v>
      </c>
      <c r="G27" s="688"/>
      <c r="H27" s="379">
        <v>1</v>
      </c>
      <c r="I27" s="249"/>
      <c r="J27" s="17"/>
      <c r="K27" s="687" t="s">
        <v>240</v>
      </c>
      <c r="L27" s="688"/>
      <c r="M27" s="379">
        <v>1</v>
      </c>
      <c r="N27" s="249"/>
    </row>
    <row r="28" spans="1:14" ht="14.25" customHeight="1" thickBot="1" x14ac:dyDescent="0.3">
      <c r="A28" s="380"/>
      <c r="B28" s="196"/>
      <c r="C28" s="196"/>
      <c r="D28" s="249"/>
      <c r="E28" s="17"/>
      <c r="F28" s="380"/>
      <c r="G28" s="196"/>
      <c r="H28" s="196"/>
      <c r="I28" s="249"/>
      <c r="J28" s="17"/>
      <c r="K28" s="380"/>
      <c r="L28" s="196"/>
      <c r="M28" s="196"/>
      <c r="N28" s="249"/>
    </row>
    <row r="29" spans="1:14" ht="30" customHeight="1" thickBot="1" x14ac:dyDescent="0.3">
      <c r="A29" s="689" t="s">
        <v>309</v>
      </c>
      <c r="B29" s="690"/>
      <c r="C29" s="381">
        <f>MROUND((5*C26/C25+1),0.5)</f>
        <v>1</v>
      </c>
      <c r="D29" s="382"/>
      <c r="E29" s="17"/>
      <c r="F29" s="689" t="s">
        <v>310</v>
      </c>
      <c r="G29" s="690"/>
      <c r="H29" s="381">
        <f>MROUND((5*H26/H25+1),0.5)</f>
        <v>1</v>
      </c>
      <c r="I29" s="382"/>
      <c r="J29" s="17"/>
      <c r="K29" s="689" t="s">
        <v>311</v>
      </c>
      <c r="L29" s="690"/>
      <c r="M29" s="381">
        <f>MROUND((5*M26/M25+1),0.5)</f>
        <v>1</v>
      </c>
      <c r="N29" s="382"/>
    </row>
    <row r="30" spans="1:14" ht="15.75" customHeight="1" thickBot="1" x14ac:dyDescent="0.3">
      <c r="A30" s="679"/>
      <c r="B30" s="679"/>
      <c r="C30" s="100"/>
      <c r="D30" s="75"/>
      <c r="E30" s="75"/>
      <c r="F30" s="99"/>
      <c r="G30" s="99"/>
      <c r="H30" s="100"/>
      <c r="I30" s="75"/>
      <c r="J30" s="75"/>
      <c r="K30" s="99"/>
      <c r="L30" s="99"/>
      <c r="M30" s="100"/>
      <c r="N30" s="75"/>
    </row>
    <row r="31" spans="1:14" ht="25.5" customHeight="1" thickBot="1" x14ac:dyDescent="0.3">
      <c r="A31" s="756" t="s">
        <v>312</v>
      </c>
      <c r="B31" s="756"/>
      <c r="C31" s="756"/>
      <c r="D31" s="756"/>
      <c r="E31" s="756"/>
      <c r="F31" s="756"/>
      <c r="G31" s="756"/>
      <c r="H31" s="756"/>
      <c r="I31" s="756"/>
      <c r="J31" s="756"/>
      <c r="K31" s="753" t="str">
        <f>IF(0.5*M20+0.25*C29+0.1*H29+0.15*M29&lt;=1,"",0.5*M20+0.25*C29+0.1*H29+0.15*M29)</f>
        <v/>
      </c>
      <c r="L31" s="754"/>
      <c r="M31" s="754"/>
      <c r="N31" s="755"/>
    </row>
    <row r="32" spans="1:14" ht="7.5" customHeight="1" thickTop="1" x14ac:dyDescent="0.25">
      <c r="A32" s="87"/>
      <c r="B32" s="87"/>
      <c r="C32" s="88"/>
      <c r="D32" s="42"/>
      <c r="E32" s="42"/>
      <c r="F32" s="87"/>
      <c r="G32" s="87"/>
      <c r="H32" s="88"/>
      <c r="I32" s="42"/>
      <c r="J32" s="42"/>
      <c r="K32" s="87"/>
      <c r="L32" s="87"/>
      <c r="M32" s="88"/>
      <c r="N32" s="42"/>
    </row>
    <row r="33" spans="1:15" ht="20.25" customHeight="1" thickBot="1" x14ac:dyDescent="0.3">
      <c r="A33" s="696" t="s">
        <v>313</v>
      </c>
      <c r="B33" s="696"/>
      <c r="C33" s="696"/>
      <c r="D33" s="696"/>
      <c r="E33" s="177" t="s">
        <v>331</v>
      </c>
      <c r="F33" s="87"/>
      <c r="G33" s="87"/>
      <c r="H33" s="178"/>
      <c r="I33" s="179"/>
      <c r="J33" s="179"/>
      <c r="K33" s="87"/>
      <c r="L33" s="87"/>
      <c r="M33" s="178"/>
      <c r="N33" s="179"/>
    </row>
    <row r="34" spans="1:15" ht="17.25" customHeight="1" x14ac:dyDescent="0.25">
      <c r="A34" s="684" t="s">
        <v>241</v>
      </c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6"/>
      <c r="O34" s="180"/>
    </row>
    <row r="35" spans="1:15" ht="15" customHeight="1" x14ac:dyDescent="0.25">
      <c r="A35" s="691"/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692"/>
      <c r="O35" s="180"/>
    </row>
    <row r="36" spans="1:15" ht="15" customHeight="1" x14ac:dyDescent="0.25">
      <c r="A36" s="691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692"/>
      <c r="O36" s="180"/>
    </row>
    <row r="37" spans="1:15" ht="15" customHeight="1" thickBot="1" x14ac:dyDescent="0.3">
      <c r="A37" s="693"/>
      <c r="B37" s="694"/>
      <c r="C37" s="694"/>
      <c r="D37" s="694"/>
      <c r="E37" s="694"/>
      <c r="F37" s="694"/>
      <c r="G37" s="694"/>
      <c r="H37" s="694"/>
      <c r="I37" s="694"/>
      <c r="J37" s="694"/>
      <c r="K37" s="694"/>
      <c r="L37" s="694"/>
      <c r="M37" s="694"/>
      <c r="N37" s="695"/>
      <c r="O37" s="180"/>
    </row>
    <row r="38" spans="1:15" ht="2.65" customHeight="1" x14ac:dyDescent="0.25"/>
    <row r="39" spans="1:15" s="27" customFormat="1" x14ac:dyDescent="0.25">
      <c r="A39" s="90" t="s">
        <v>17</v>
      </c>
      <c r="B39" s="42"/>
      <c r="C39" s="2"/>
      <c r="D39" s="2"/>
      <c r="E39" s="2"/>
      <c r="F39" s="2"/>
      <c r="G39" s="90"/>
      <c r="H39" s="90" t="s">
        <v>19</v>
      </c>
      <c r="I39" s="2"/>
      <c r="J39" s="2"/>
      <c r="K39" s="2"/>
      <c r="L39" s="2"/>
      <c r="M39" s="2"/>
    </row>
    <row r="40" spans="1:15" s="27" customFormat="1" ht="5.85" customHeight="1" x14ac:dyDescent="0.25">
      <c r="A40" s="97"/>
      <c r="B40" s="16"/>
    </row>
    <row r="41" spans="1:15" s="27" customFormat="1" ht="15" customHeight="1" x14ac:dyDescent="0.25">
      <c r="A41" s="575" t="s">
        <v>378</v>
      </c>
      <c r="B41" s="575"/>
      <c r="C41" s="575"/>
      <c r="D41" s="459"/>
      <c r="E41" s="460"/>
      <c r="F41" s="461"/>
      <c r="H41" s="27" t="s">
        <v>378</v>
      </c>
      <c r="I41" s="176"/>
      <c r="J41" s="176"/>
      <c r="K41" s="488"/>
      <c r="L41" s="517"/>
      <c r="M41" s="517"/>
      <c r="N41" s="518"/>
    </row>
    <row r="42" spans="1:15" s="27" customFormat="1" ht="5.85" customHeight="1" x14ac:dyDescent="0.25">
      <c r="A42" s="97"/>
      <c r="B42" s="16"/>
    </row>
    <row r="43" spans="1:15" s="27" customFormat="1" ht="15" customHeight="1" x14ac:dyDescent="0.25">
      <c r="A43" s="575" t="s">
        <v>380</v>
      </c>
      <c r="B43" s="575"/>
      <c r="C43" s="575"/>
      <c r="D43" s="459"/>
      <c r="E43" s="460"/>
      <c r="F43" s="461"/>
      <c r="H43" s="575" t="s">
        <v>380</v>
      </c>
      <c r="I43" s="575"/>
      <c r="J43" s="575"/>
      <c r="K43" s="488"/>
      <c r="L43" s="517"/>
      <c r="M43" s="517"/>
      <c r="N43" s="518"/>
    </row>
    <row r="44" spans="1:15" s="27" customFormat="1" ht="5.85" customHeight="1" x14ac:dyDescent="0.25">
      <c r="A44" s="97"/>
      <c r="B44" s="16"/>
    </row>
    <row r="45" spans="1:15" s="27" customFormat="1" ht="15" customHeight="1" x14ac:dyDescent="0.25">
      <c r="A45" s="575" t="s">
        <v>379</v>
      </c>
      <c r="B45" s="575"/>
      <c r="C45" s="575"/>
      <c r="D45" s="459"/>
      <c r="E45" s="460"/>
      <c r="F45" s="461"/>
      <c r="H45" s="575" t="s">
        <v>379</v>
      </c>
      <c r="I45" s="575"/>
      <c r="J45" s="575"/>
      <c r="K45" s="488"/>
      <c r="L45" s="517"/>
      <c r="M45" s="517"/>
      <c r="N45" s="518"/>
    </row>
  </sheetData>
  <sheetProtection algorithmName="SHA-512" hashValue="CtPJ+OIILuYqJhraphCjT9b4jSgQZXoi4KonGOrirY7JTNilvvAcgQnms8rJsQ53A+POPc0G6IoO+ZKcsKm5oA==" saltValue="nq7s9GiX5qM5dDRXmkuuZA==" spinCount="100000" sheet="1" selectLockedCells="1"/>
  <mergeCells count="58">
    <mergeCell ref="A15:B15"/>
    <mergeCell ref="F15:G15"/>
    <mergeCell ref="K15:L15"/>
    <mergeCell ref="F17:G17"/>
    <mergeCell ref="K17:L17"/>
    <mergeCell ref="A16:B16"/>
    <mergeCell ref="F16:G16"/>
    <mergeCell ref="K16:L16"/>
    <mergeCell ref="A17:B17"/>
    <mergeCell ref="F12:I13"/>
    <mergeCell ref="K12:N13"/>
    <mergeCell ref="A11:N11"/>
    <mergeCell ref="A10:N10"/>
    <mergeCell ref="L1:M1"/>
    <mergeCell ref="L4:N4"/>
    <mergeCell ref="L5:N5"/>
    <mergeCell ref="L6:N6"/>
    <mergeCell ref="A1:F1"/>
    <mergeCell ref="D8:N8"/>
    <mergeCell ref="L3:N3"/>
    <mergeCell ref="A12:D13"/>
    <mergeCell ref="A19:K19"/>
    <mergeCell ref="A20:H20"/>
    <mergeCell ref="A41:C41"/>
    <mergeCell ref="D41:F41"/>
    <mergeCell ref="A45:C45"/>
    <mergeCell ref="D45:F45"/>
    <mergeCell ref="A22:D22"/>
    <mergeCell ref="F22:I22"/>
    <mergeCell ref="A43:C43"/>
    <mergeCell ref="D43:F43"/>
    <mergeCell ref="H43:J43"/>
    <mergeCell ref="A34:N34"/>
    <mergeCell ref="A35:N37"/>
    <mergeCell ref="K45:N45"/>
    <mergeCell ref="H45:J45"/>
    <mergeCell ref="A31:J31"/>
    <mergeCell ref="F29:G29"/>
    <mergeCell ref="F27:G27"/>
    <mergeCell ref="K27:L27"/>
    <mergeCell ref="K31:N31"/>
    <mergeCell ref="K29:L29"/>
    <mergeCell ref="K41:N41"/>
    <mergeCell ref="K43:N43"/>
    <mergeCell ref="K22:N22"/>
    <mergeCell ref="A30:B30"/>
    <mergeCell ref="A23:D23"/>
    <mergeCell ref="F23:I23"/>
    <mergeCell ref="K23:N23"/>
    <mergeCell ref="A25:B25"/>
    <mergeCell ref="F25:G25"/>
    <mergeCell ref="K25:L25"/>
    <mergeCell ref="A33:D33"/>
    <mergeCell ref="A26:B26"/>
    <mergeCell ref="F26:G26"/>
    <mergeCell ref="K26:L26"/>
    <mergeCell ref="A27:B27"/>
    <mergeCell ref="A29:B29"/>
  </mergeCells>
  <pageMargins left="0.51181102362204722" right="0.51181102362204722" top="0.39370078740157483" bottom="0.16666666666666666" header="0.31496062992125984" footer="0.31496062992125984"/>
  <pageSetup paperSize="9" scale="9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75"/>
  <sheetViews>
    <sheetView zoomScaleNormal="100" workbookViewId="0">
      <selection activeCell="G11" sqref="G11"/>
    </sheetView>
  </sheetViews>
  <sheetFormatPr baseColWidth="10" defaultRowHeight="15" x14ac:dyDescent="0.25"/>
  <cols>
    <col min="2" max="2" width="7.85546875" customWidth="1"/>
    <col min="3" max="3" width="7.28515625" customWidth="1"/>
    <col min="4" max="4" width="4.5703125" customWidth="1"/>
    <col min="5" max="5" width="51.5703125" customWidth="1"/>
    <col min="6" max="6" width="6.85546875" customWidth="1"/>
    <col min="7" max="7" width="66.42578125" style="8" customWidth="1"/>
    <col min="8" max="8" width="3.85546875" customWidth="1"/>
  </cols>
  <sheetData>
    <row r="1" spans="1:14" ht="19.5" thickBot="1" x14ac:dyDescent="0.35">
      <c r="B1" s="7" t="s">
        <v>94</v>
      </c>
      <c r="C1" s="2"/>
      <c r="D1" s="2"/>
      <c r="E1" s="2"/>
      <c r="F1" s="2"/>
    </row>
    <row r="2" spans="1:14" s="8" customFormat="1" ht="147" customHeight="1" x14ac:dyDescent="0.25">
      <c r="A2" s="764" t="s">
        <v>95</v>
      </c>
      <c r="B2" s="181" t="s">
        <v>96</v>
      </c>
      <c r="C2" s="181" t="s">
        <v>97</v>
      </c>
      <c r="D2" s="181" t="s">
        <v>98</v>
      </c>
      <c r="E2" s="181" t="s">
        <v>99</v>
      </c>
      <c r="F2" s="181" t="s">
        <v>418</v>
      </c>
      <c r="G2" s="181" t="s">
        <v>100</v>
      </c>
      <c r="H2" s="182" t="s">
        <v>101</v>
      </c>
      <c r="I2" s="9"/>
    </row>
    <row r="3" spans="1:14" s="8" customFormat="1" x14ac:dyDescent="0.25">
      <c r="A3" s="765"/>
      <c r="B3" s="280">
        <v>1</v>
      </c>
      <c r="C3" s="280">
        <v>1</v>
      </c>
      <c r="D3" s="280">
        <v>1</v>
      </c>
      <c r="E3" s="317" t="s">
        <v>102</v>
      </c>
      <c r="F3" s="317" t="str">
        <f>B3&amp;"."&amp;C3&amp;"."&amp;D3</f>
        <v>1.1.1</v>
      </c>
      <c r="G3" s="318" t="s">
        <v>103</v>
      </c>
      <c r="H3" s="183" t="s">
        <v>104</v>
      </c>
    </row>
    <row r="4" spans="1:14" s="8" customFormat="1" x14ac:dyDescent="0.25">
      <c r="A4" s="765"/>
      <c r="B4" s="280">
        <v>1</v>
      </c>
      <c r="C4" s="280">
        <v>1</v>
      </c>
      <c r="D4" s="280">
        <v>2</v>
      </c>
      <c r="E4" s="317" t="s">
        <v>105</v>
      </c>
      <c r="F4" s="317" t="str">
        <f t="shared" ref="F4:F42" si="0">B4&amp;"."&amp;C4&amp;"."&amp;D4</f>
        <v>1.1.2</v>
      </c>
      <c r="G4" s="318" t="s">
        <v>106</v>
      </c>
      <c r="H4" s="183" t="s">
        <v>104</v>
      </c>
    </row>
    <row r="5" spans="1:14" s="8" customFormat="1" x14ac:dyDescent="0.25">
      <c r="A5" s="765"/>
      <c r="B5" s="280">
        <v>1</v>
      </c>
      <c r="C5" s="280">
        <v>1</v>
      </c>
      <c r="D5" s="280">
        <v>3</v>
      </c>
      <c r="E5" s="317" t="s">
        <v>107</v>
      </c>
      <c r="F5" s="317" t="str">
        <f t="shared" si="0"/>
        <v>1.1.3</v>
      </c>
      <c r="G5" s="318" t="s">
        <v>108</v>
      </c>
      <c r="H5" s="183" t="s">
        <v>104</v>
      </c>
    </row>
    <row r="6" spans="1:14" s="8" customFormat="1" x14ac:dyDescent="0.25">
      <c r="A6" s="765"/>
      <c r="B6" s="280">
        <v>1</v>
      </c>
      <c r="C6" s="280">
        <v>2</v>
      </c>
      <c r="D6" s="280">
        <v>1</v>
      </c>
      <c r="E6" s="317" t="s">
        <v>109</v>
      </c>
      <c r="F6" s="317" t="str">
        <f t="shared" si="0"/>
        <v>1.2.1</v>
      </c>
      <c r="G6" s="318" t="s">
        <v>110</v>
      </c>
      <c r="H6" s="183" t="s">
        <v>104</v>
      </c>
    </row>
    <row r="7" spans="1:14" s="8" customFormat="1" x14ac:dyDescent="0.25">
      <c r="A7" s="765"/>
      <c r="B7" s="280">
        <v>1</v>
      </c>
      <c r="C7" s="280">
        <v>2</v>
      </c>
      <c r="D7" s="280">
        <v>3</v>
      </c>
      <c r="E7" s="317" t="s">
        <v>114</v>
      </c>
      <c r="F7" s="317" t="str">
        <f t="shared" si="0"/>
        <v>1.2.3</v>
      </c>
      <c r="G7" s="318" t="s">
        <v>115</v>
      </c>
      <c r="H7" s="183" t="s">
        <v>104</v>
      </c>
    </row>
    <row r="8" spans="1:14" s="8" customFormat="1" ht="26.25" x14ac:dyDescent="0.25">
      <c r="A8" s="765"/>
      <c r="B8" s="280">
        <v>1</v>
      </c>
      <c r="C8" s="280">
        <v>2</v>
      </c>
      <c r="D8" s="280">
        <v>6</v>
      </c>
      <c r="E8" s="317" t="s">
        <v>118</v>
      </c>
      <c r="F8" s="317" t="str">
        <f t="shared" si="0"/>
        <v>1.2.6</v>
      </c>
      <c r="G8" s="318" t="s">
        <v>119</v>
      </c>
      <c r="H8" s="183" t="s">
        <v>104</v>
      </c>
    </row>
    <row r="9" spans="1:14" s="8" customFormat="1" ht="26.25" x14ac:dyDescent="0.25">
      <c r="A9" s="765"/>
      <c r="B9" s="280">
        <v>1</v>
      </c>
      <c r="C9" s="280">
        <v>2</v>
      </c>
      <c r="D9" s="280">
        <v>7</v>
      </c>
      <c r="E9" s="317" t="s">
        <v>120</v>
      </c>
      <c r="F9" s="317" t="str">
        <f t="shared" si="0"/>
        <v>1.2.7</v>
      </c>
      <c r="G9" s="318" t="s">
        <v>121</v>
      </c>
      <c r="H9" s="183" t="s">
        <v>104</v>
      </c>
    </row>
    <row r="10" spans="1:14" s="8" customFormat="1" x14ac:dyDescent="0.25">
      <c r="A10" s="765"/>
      <c r="B10" s="280">
        <v>1</v>
      </c>
      <c r="C10" s="280">
        <v>2</v>
      </c>
      <c r="D10" s="280">
        <v>9</v>
      </c>
      <c r="E10" s="317" t="s">
        <v>124</v>
      </c>
      <c r="F10" s="317" t="str">
        <f t="shared" si="0"/>
        <v>1.2.9</v>
      </c>
      <c r="G10" s="318" t="s">
        <v>125</v>
      </c>
      <c r="H10" s="183" t="s">
        <v>104</v>
      </c>
    </row>
    <row r="11" spans="1:14" s="8" customFormat="1" ht="26.25" x14ac:dyDescent="0.25">
      <c r="A11" s="765"/>
      <c r="B11" s="280">
        <v>1</v>
      </c>
      <c r="C11" s="280">
        <v>3</v>
      </c>
      <c r="D11" s="280">
        <v>1</v>
      </c>
      <c r="E11" s="317" t="s">
        <v>126</v>
      </c>
      <c r="F11" s="317" t="str">
        <f t="shared" si="0"/>
        <v>1.3.1</v>
      </c>
      <c r="G11" s="318" t="s">
        <v>127</v>
      </c>
      <c r="H11" s="183" t="s">
        <v>104</v>
      </c>
    </row>
    <row r="12" spans="1:14" s="8" customFormat="1" ht="26.25" x14ac:dyDescent="0.25">
      <c r="A12" s="765"/>
      <c r="B12" s="281">
        <v>2</v>
      </c>
      <c r="C12" s="281">
        <v>1</v>
      </c>
      <c r="D12" s="281">
        <v>5</v>
      </c>
      <c r="E12" s="294" t="s">
        <v>131</v>
      </c>
      <c r="F12" s="281" t="str">
        <f t="shared" si="0"/>
        <v>2.1.5</v>
      </c>
      <c r="G12" s="295" t="s">
        <v>132</v>
      </c>
      <c r="H12" s="183" t="s">
        <v>104</v>
      </c>
      <c r="K12" s="10"/>
      <c r="L12" s="760"/>
      <c r="M12" s="760"/>
      <c r="N12" s="760"/>
    </row>
    <row r="13" spans="1:14" s="8" customFormat="1" ht="26.25" x14ac:dyDescent="0.25">
      <c r="A13" s="765"/>
      <c r="B13" s="281">
        <v>2</v>
      </c>
      <c r="C13" s="281">
        <v>1</v>
      </c>
      <c r="D13" s="281">
        <v>6</v>
      </c>
      <c r="E13" s="294" t="s">
        <v>133</v>
      </c>
      <c r="F13" s="281" t="str">
        <f t="shared" si="0"/>
        <v>2.1.6</v>
      </c>
      <c r="G13" s="295" t="s">
        <v>134</v>
      </c>
      <c r="H13" s="183" t="s">
        <v>104</v>
      </c>
      <c r="K13" s="10"/>
      <c r="L13" s="760"/>
      <c r="M13" s="760"/>
      <c r="N13" s="760"/>
    </row>
    <row r="14" spans="1:14" s="8" customFormat="1" ht="26.25" x14ac:dyDescent="0.25">
      <c r="A14" s="765"/>
      <c r="B14" s="281">
        <v>2</v>
      </c>
      <c r="C14" s="281">
        <v>2</v>
      </c>
      <c r="D14" s="281">
        <v>2</v>
      </c>
      <c r="E14" s="294" t="s">
        <v>135</v>
      </c>
      <c r="F14" s="281" t="str">
        <f t="shared" si="0"/>
        <v>2.2.2</v>
      </c>
      <c r="G14" s="295" t="s">
        <v>136</v>
      </c>
      <c r="H14" s="183" t="s">
        <v>104</v>
      </c>
      <c r="K14" s="10"/>
      <c r="L14" s="760"/>
      <c r="M14" s="760"/>
      <c r="N14" s="760"/>
    </row>
    <row r="15" spans="1:14" s="8" customFormat="1" x14ac:dyDescent="0.25">
      <c r="A15" s="765"/>
      <c r="B15" s="281">
        <v>2</v>
      </c>
      <c r="C15" s="281">
        <v>3</v>
      </c>
      <c r="D15" s="281">
        <v>1</v>
      </c>
      <c r="E15" s="294" t="s">
        <v>137</v>
      </c>
      <c r="F15" s="281" t="str">
        <f t="shared" si="0"/>
        <v>2.3.1</v>
      </c>
      <c r="G15" s="295" t="s">
        <v>138</v>
      </c>
      <c r="H15" s="183" t="s">
        <v>104</v>
      </c>
      <c r="K15" s="10"/>
      <c r="L15" s="760"/>
      <c r="M15" s="760"/>
      <c r="N15" s="760"/>
    </row>
    <row r="16" spans="1:14" s="8" customFormat="1" ht="39" x14ac:dyDescent="0.25">
      <c r="A16" s="765"/>
      <c r="B16" s="281">
        <v>2</v>
      </c>
      <c r="C16" s="281">
        <v>4</v>
      </c>
      <c r="D16" s="281">
        <v>1</v>
      </c>
      <c r="E16" s="294" t="s">
        <v>139</v>
      </c>
      <c r="F16" s="281" t="str">
        <f t="shared" si="0"/>
        <v>2.4.1</v>
      </c>
      <c r="G16" s="295" t="s">
        <v>140</v>
      </c>
      <c r="H16" s="183" t="s">
        <v>104</v>
      </c>
      <c r="K16" s="10"/>
      <c r="L16" s="760"/>
      <c r="M16" s="760"/>
      <c r="N16" s="760"/>
    </row>
    <row r="17" spans="1:14" s="8" customFormat="1" x14ac:dyDescent="0.25">
      <c r="A17" s="765"/>
      <c r="B17" s="281">
        <v>2</v>
      </c>
      <c r="C17" s="281">
        <v>5</v>
      </c>
      <c r="D17" s="281">
        <v>1</v>
      </c>
      <c r="E17" s="294" t="s">
        <v>141</v>
      </c>
      <c r="F17" s="281" t="str">
        <f t="shared" si="0"/>
        <v>2.5.1</v>
      </c>
      <c r="G17" s="295" t="s">
        <v>142</v>
      </c>
      <c r="H17" s="183" t="s">
        <v>104</v>
      </c>
      <c r="K17" s="10"/>
      <c r="L17" s="760"/>
      <c r="M17" s="760"/>
      <c r="N17" s="760"/>
    </row>
    <row r="18" spans="1:14" s="8" customFormat="1" ht="28.5" customHeight="1" x14ac:dyDescent="0.25">
      <c r="A18" s="765"/>
      <c r="B18" s="281">
        <v>2</v>
      </c>
      <c r="C18" s="281">
        <v>5</v>
      </c>
      <c r="D18" s="281">
        <v>2</v>
      </c>
      <c r="E18" s="294" t="s">
        <v>143</v>
      </c>
      <c r="F18" s="281" t="str">
        <f t="shared" si="0"/>
        <v>2.5.2</v>
      </c>
      <c r="G18" s="295" t="s">
        <v>144</v>
      </c>
      <c r="H18" s="183" t="s">
        <v>104</v>
      </c>
      <c r="K18" s="10"/>
      <c r="L18" s="760"/>
      <c r="M18" s="760"/>
      <c r="N18" s="760"/>
    </row>
    <row r="19" spans="1:14" s="8" customFormat="1" ht="62.25" customHeight="1" x14ac:dyDescent="0.25">
      <c r="A19" s="765"/>
      <c r="B19" s="282">
        <v>3</v>
      </c>
      <c r="C19" s="282">
        <v>1</v>
      </c>
      <c r="D19" s="282">
        <v>2</v>
      </c>
      <c r="E19" s="296" t="s">
        <v>145</v>
      </c>
      <c r="F19" s="282" t="str">
        <f t="shared" si="0"/>
        <v>3.1.2</v>
      </c>
      <c r="G19" s="297" t="s">
        <v>146</v>
      </c>
      <c r="H19" s="183" t="s">
        <v>104</v>
      </c>
      <c r="K19" s="10"/>
      <c r="L19" s="760"/>
      <c r="M19" s="760"/>
      <c r="N19" s="760"/>
    </row>
    <row r="20" spans="1:14" s="8" customFormat="1" ht="60" customHeight="1" x14ac:dyDescent="0.25">
      <c r="A20" s="765"/>
      <c r="B20" s="282">
        <v>3</v>
      </c>
      <c r="C20" s="282">
        <v>1</v>
      </c>
      <c r="D20" s="282">
        <v>3</v>
      </c>
      <c r="E20" s="296" t="s">
        <v>147</v>
      </c>
      <c r="F20" s="282" t="str">
        <f t="shared" si="0"/>
        <v>3.1.3</v>
      </c>
      <c r="G20" s="297" t="s">
        <v>148</v>
      </c>
      <c r="H20" s="183" t="s">
        <v>104</v>
      </c>
      <c r="K20" s="10"/>
      <c r="L20" s="760"/>
      <c r="M20" s="760"/>
      <c r="N20" s="760"/>
    </row>
    <row r="21" spans="1:14" s="8" customFormat="1" ht="88.15" customHeight="1" x14ac:dyDescent="0.25">
      <c r="A21" s="765"/>
      <c r="B21" s="282">
        <v>3</v>
      </c>
      <c r="C21" s="282">
        <v>1</v>
      </c>
      <c r="D21" s="282">
        <v>4</v>
      </c>
      <c r="E21" s="296" t="s">
        <v>149</v>
      </c>
      <c r="F21" s="282" t="str">
        <f t="shared" si="0"/>
        <v>3.1.4</v>
      </c>
      <c r="G21" s="297" t="s">
        <v>150</v>
      </c>
      <c r="H21" s="183" t="s">
        <v>104</v>
      </c>
      <c r="K21" s="10"/>
      <c r="L21" s="760"/>
      <c r="M21" s="760"/>
      <c r="N21" s="760"/>
    </row>
    <row r="22" spans="1:14" s="8" customFormat="1" ht="51.75" x14ac:dyDescent="0.25">
      <c r="A22" s="765"/>
      <c r="B22" s="282">
        <v>3</v>
      </c>
      <c r="C22" s="282">
        <v>1</v>
      </c>
      <c r="D22" s="282">
        <v>5</v>
      </c>
      <c r="E22" s="296" t="s">
        <v>151</v>
      </c>
      <c r="F22" s="282" t="str">
        <f t="shared" si="0"/>
        <v>3.1.5</v>
      </c>
      <c r="G22" s="297" t="s">
        <v>152</v>
      </c>
      <c r="H22" s="183" t="s">
        <v>104</v>
      </c>
      <c r="K22" s="10"/>
      <c r="L22" s="760"/>
      <c r="M22" s="760"/>
      <c r="N22" s="760"/>
    </row>
    <row r="23" spans="1:14" s="8" customFormat="1" ht="72.400000000000006" customHeight="1" x14ac:dyDescent="0.25">
      <c r="A23" s="765"/>
      <c r="B23" s="282">
        <v>3</v>
      </c>
      <c r="C23" s="282">
        <v>1</v>
      </c>
      <c r="D23" s="282">
        <v>6</v>
      </c>
      <c r="E23" s="296" t="s">
        <v>153</v>
      </c>
      <c r="F23" s="282" t="str">
        <f t="shared" si="0"/>
        <v>3.1.6</v>
      </c>
      <c r="G23" s="297" t="s">
        <v>154</v>
      </c>
      <c r="H23" s="183" t="s">
        <v>104</v>
      </c>
    </row>
    <row r="24" spans="1:14" s="8" customFormat="1" ht="64.5" x14ac:dyDescent="0.25">
      <c r="A24" s="765"/>
      <c r="B24" s="282">
        <v>3</v>
      </c>
      <c r="C24" s="282">
        <v>1</v>
      </c>
      <c r="D24" s="282">
        <v>7</v>
      </c>
      <c r="E24" s="296" t="s">
        <v>155</v>
      </c>
      <c r="F24" s="282" t="str">
        <f t="shared" si="0"/>
        <v>3.1.7</v>
      </c>
      <c r="G24" s="297" t="s">
        <v>156</v>
      </c>
      <c r="H24" s="183" t="s">
        <v>104</v>
      </c>
    </row>
    <row r="25" spans="1:14" s="8" customFormat="1" ht="26.25" x14ac:dyDescent="0.25">
      <c r="A25" s="765"/>
      <c r="B25" s="282">
        <v>3</v>
      </c>
      <c r="C25" s="282">
        <v>2</v>
      </c>
      <c r="D25" s="282">
        <v>1</v>
      </c>
      <c r="E25" s="296" t="s">
        <v>145</v>
      </c>
      <c r="F25" s="282" t="str">
        <f t="shared" si="0"/>
        <v>3.2.1</v>
      </c>
      <c r="G25" s="297" t="s">
        <v>157</v>
      </c>
      <c r="H25" s="183" t="s">
        <v>104</v>
      </c>
    </row>
    <row r="26" spans="1:14" s="8" customFormat="1" ht="26.25" x14ac:dyDescent="0.25">
      <c r="A26" s="765"/>
      <c r="B26" s="282">
        <v>3</v>
      </c>
      <c r="C26" s="282">
        <v>2</v>
      </c>
      <c r="D26" s="282">
        <v>2</v>
      </c>
      <c r="E26" s="296" t="s">
        <v>147</v>
      </c>
      <c r="F26" s="282" t="str">
        <f t="shared" si="0"/>
        <v>3.2.2</v>
      </c>
      <c r="G26" s="297" t="s">
        <v>158</v>
      </c>
      <c r="H26" s="183" t="s">
        <v>104</v>
      </c>
    </row>
    <row r="27" spans="1:14" s="8" customFormat="1" ht="64.5" x14ac:dyDescent="0.25">
      <c r="A27" s="765"/>
      <c r="B27" s="282">
        <v>3</v>
      </c>
      <c r="C27" s="282">
        <v>2</v>
      </c>
      <c r="D27" s="282">
        <v>3</v>
      </c>
      <c r="E27" s="296" t="s">
        <v>149</v>
      </c>
      <c r="F27" s="282" t="str">
        <f t="shared" si="0"/>
        <v>3.2.3</v>
      </c>
      <c r="G27" s="297" t="s">
        <v>159</v>
      </c>
      <c r="H27" s="183" t="s">
        <v>104</v>
      </c>
    </row>
    <row r="28" spans="1:14" s="8" customFormat="1" ht="51.75" x14ac:dyDescent="0.25">
      <c r="A28" s="765"/>
      <c r="B28" s="282">
        <v>3</v>
      </c>
      <c r="C28" s="282">
        <v>2</v>
      </c>
      <c r="D28" s="282">
        <v>4</v>
      </c>
      <c r="E28" s="296" t="s">
        <v>151</v>
      </c>
      <c r="F28" s="282" t="str">
        <f t="shared" si="0"/>
        <v>3.2.4</v>
      </c>
      <c r="G28" s="297" t="s">
        <v>160</v>
      </c>
      <c r="H28" s="183" t="s">
        <v>104</v>
      </c>
    </row>
    <row r="29" spans="1:14" s="8" customFormat="1" ht="39" x14ac:dyDescent="0.25">
      <c r="A29" s="765"/>
      <c r="B29" s="282">
        <v>3</v>
      </c>
      <c r="C29" s="282">
        <v>2</v>
      </c>
      <c r="D29" s="282">
        <v>5</v>
      </c>
      <c r="E29" s="296" t="s">
        <v>153</v>
      </c>
      <c r="F29" s="282" t="str">
        <f t="shared" si="0"/>
        <v>3.2.5</v>
      </c>
      <c r="G29" s="297" t="s">
        <v>161</v>
      </c>
      <c r="H29" s="183" t="s">
        <v>104</v>
      </c>
    </row>
    <row r="30" spans="1:14" s="8" customFormat="1" ht="64.5" x14ac:dyDescent="0.25">
      <c r="A30" s="765"/>
      <c r="B30" s="282">
        <v>3</v>
      </c>
      <c r="C30" s="282">
        <v>2</v>
      </c>
      <c r="D30" s="282">
        <v>6</v>
      </c>
      <c r="E30" s="296" t="s">
        <v>155</v>
      </c>
      <c r="F30" s="282" t="str">
        <f t="shared" si="0"/>
        <v>3.2.6</v>
      </c>
      <c r="G30" s="297" t="s">
        <v>162</v>
      </c>
      <c r="H30" s="183" t="s">
        <v>104</v>
      </c>
    </row>
    <row r="31" spans="1:14" s="8" customFormat="1" ht="51.75" x14ac:dyDescent="0.25">
      <c r="A31" s="765"/>
      <c r="B31" s="282">
        <v>3</v>
      </c>
      <c r="C31" s="282">
        <v>3</v>
      </c>
      <c r="D31" s="282">
        <v>1</v>
      </c>
      <c r="E31" s="296" t="s">
        <v>163</v>
      </c>
      <c r="F31" s="282" t="str">
        <f t="shared" si="0"/>
        <v>3.3.1</v>
      </c>
      <c r="G31" s="297" t="s">
        <v>164</v>
      </c>
      <c r="H31" s="183" t="s">
        <v>104</v>
      </c>
    </row>
    <row r="32" spans="1:14" s="8" customFormat="1" x14ac:dyDescent="0.25">
      <c r="A32" s="765"/>
      <c r="B32" s="282">
        <v>3</v>
      </c>
      <c r="C32" s="282">
        <v>3</v>
      </c>
      <c r="D32" s="282">
        <v>3</v>
      </c>
      <c r="E32" s="296" t="s">
        <v>167</v>
      </c>
      <c r="F32" s="282" t="str">
        <f t="shared" si="0"/>
        <v>3.3.3</v>
      </c>
      <c r="G32" s="297" t="s">
        <v>168</v>
      </c>
      <c r="H32" s="185"/>
    </row>
    <row r="33" spans="1:8" s="8" customFormat="1" ht="39" x14ac:dyDescent="0.25">
      <c r="A33" s="765"/>
      <c r="B33" s="282">
        <v>3</v>
      </c>
      <c r="C33" s="282">
        <v>4</v>
      </c>
      <c r="D33" s="282">
        <v>1</v>
      </c>
      <c r="E33" s="296" t="s">
        <v>171</v>
      </c>
      <c r="F33" s="282" t="str">
        <f t="shared" si="0"/>
        <v>3.4.1</v>
      </c>
      <c r="G33" s="297" t="s">
        <v>172</v>
      </c>
      <c r="H33" s="185" t="s">
        <v>104</v>
      </c>
    </row>
    <row r="34" spans="1:8" s="8" customFormat="1" ht="26.25" x14ac:dyDescent="0.25">
      <c r="A34" s="765"/>
      <c r="B34" s="282">
        <v>3</v>
      </c>
      <c r="C34" s="282">
        <v>4</v>
      </c>
      <c r="D34" s="282">
        <v>2</v>
      </c>
      <c r="E34" s="296" t="s">
        <v>173</v>
      </c>
      <c r="F34" s="282" t="str">
        <f t="shared" si="0"/>
        <v>3.4.2</v>
      </c>
      <c r="G34" s="297" t="s">
        <v>174</v>
      </c>
      <c r="H34" s="185" t="s">
        <v>104</v>
      </c>
    </row>
    <row r="35" spans="1:8" s="8" customFormat="1" ht="26.25" x14ac:dyDescent="0.25">
      <c r="A35" s="765"/>
      <c r="B35" s="282">
        <v>3</v>
      </c>
      <c r="C35" s="282">
        <v>5</v>
      </c>
      <c r="D35" s="282">
        <v>1</v>
      </c>
      <c r="E35" s="296" t="s">
        <v>109</v>
      </c>
      <c r="F35" s="282" t="str">
        <f t="shared" si="0"/>
        <v>3.5.1</v>
      </c>
      <c r="G35" s="297" t="s">
        <v>175</v>
      </c>
      <c r="H35" s="185" t="s">
        <v>104</v>
      </c>
    </row>
    <row r="36" spans="1:8" s="8" customFormat="1" ht="51.75" x14ac:dyDescent="0.25">
      <c r="A36" s="765"/>
      <c r="B36" s="282">
        <v>3</v>
      </c>
      <c r="C36" s="282">
        <v>5</v>
      </c>
      <c r="D36" s="282">
        <v>2</v>
      </c>
      <c r="E36" s="296" t="s">
        <v>149</v>
      </c>
      <c r="F36" s="282" t="str">
        <f t="shared" si="0"/>
        <v>3.5.2</v>
      </c>
      <c r="G36" s="297" t="s">
        <v>176</v>
      </c>
      <c r="H36" s="185" t="s">
        <v>104</v>
      </c>
    </row>
    <row r="37" spans="1:8" s="8" customFormat="1" ht="26.25" x14ac:dyDescent="0.25">
      <c r="A37" s="765"/>
      <c r="B37" s="282">
        <v>3</v>
      </c>
      <c r="C37" s="282">
        <v>6</v>
      </c>
      <c r="D37" s="282">
        <v>1</v>
      </c>
      <c r="E37" s="296" t="s">
        <v>177</v>
      </c>
      <c r="F37" s="282" t="str">
        <f t="shared" si="0"/>
        <v>3.6.1</v>
      </c>
      <c r="G37" s="297" t="s">
        <v>178</v>
      </c>
      <c r="H37" s="185" t="s">
        <v>104</v>
      </c>
    </row>
    <row r="38" spans="1:8" s="8" customFormat="1" ht="26.25" x14ac:dyDescent="0.25">
      <c r="A38" s="765"/>
      <c r="B38" s="284">
        <v>4</v>
      </c>
      <c r="C38" s="284">
        <v>1</v>
      </c>
      <c r="D38" s="284">
        <v>2</v>
      </c>
      <c r="E38" s="299" t="s">
        <v>183</v>
      </c>
      <c r="F38" s="284" t="str">
        <f t="shared" si="0"/>
        <v>4.1.2</v>
      </c>
      <c r="G38" s="300" t="s">
        <v>184</v>
      </c>
      <c r="H38" s="185" t="s">
        <v>104</v>
      </c>
    </row>
    <row r="39" spans="1:8" s="8" customFormat="1" ht="64.5" x14ac:dyDescent="0.25">
      <c r="A39" s="765"/>
      <c r="B39" s="284">
        <v>4</v>
      </c>
      <c r="C39" s="284">
        <v>1</v>
      </c>
      <c r="D39" s="284">
        <v>4</v>
      </c>
      <c r="E39" s="299" t="s">
        <v>185</v>
      </c>
      <c r="F39" s="284" t="str">
        <f t="shared" si="0"/>
        <v>4.1.4</v>
      </c>
      <c r="G39" s="300" t="s">
        <v>186</v>
      </c>
      <c r="H39" s="185" t="s">
        <v>104</v>
      </c>
    </row>
    <row r="40" spans="1:8" s="8" customFormat="1" ht="26.25" x14ac:dyDescent="0.25">
      <c r="A40" s="765"/>
      <c r="B40" s="284">
        <v>4</v>
      </c>
      <c r="C40" s="284">
        <v>1</v>
      </c>
      <c r="D40" s="284">
        <v>5</v>
      </c>
      <c r="E40" s="299" t="s">
        <v>187</v>
      </c>
      <c r="F40" s="284" t="str">
        <f t="shared" si="0"/>
        <v>4.1.5</v>
      </c>
      <c r="G40" s="300" t="s">
        <v>188</v>
      </c>
      <c r="H40" s="185" t="s">
        <v>104</v>
      </c>
    </row>
    <row r="41" spans="1:8" s="8" customFormat="1" ht="64.5" x14ac:dyDescent="0.25">
      <c r="A41" s="765"/>
      <c r="B41" s="284">
        <v>4</v>
      </c>
      <c r="C41" s="284">
        <v>2</v>
      </c>
      <c r="D41" s="284">
        <v>4</v>
      </c>
      <c r="E41" s="299" t="s">
        <v>189</v>
      </c>
      <c r="F41" s="284" t="str">
        <f t="shared" si="0"/>
        <v>4.2.4</v>
      </c>
      <c r="G41" s="300" t="s">
        <v>190</v>
      </c>
      <c r="H41" s="185" t="s">
        <v>104</v>
      </c>
    </row>
    <row r="42" spans="1:8" s="8" customFormat="1" ht="27" thickBot="1" x14ac:dyDescent="0.3">
      <c r="A42" s="766"/>
      <c r="B42" s="285">
        <v>4</v>
      </c>
      <c r="C42" s="285">
        <v>2</v>
      </c>
      <c r="D42" s="285">
        <v>5</v>
      </c>
      <c r="E42" s="301" t="s">
        <v>191</v>
      </c>
      <c r="F42" s="285" t="str">
        <f t="shared" si="0"/>
        <v>4.2.5</v>
      </c>
      <c r="G42" s="302" t="s">
        <v>192</v>
      </c>
      <c r="H42" s="187" t="s">
        <v>104</v>
      </c>
    </row>
    <row r="43" spans="1:8" s="8" customFormat="1" ht="15.75" thickBot="1" x14ac:dyDescent="0.3">
      <c r="A43" s="186"/>
      <c r="B43" s="283"/>
      <c r="C43" s="283"/>
      <c r="D43" s="283"/>
      <c r="E43" s="298"/>
      <c r="F43" s="283"/>
      <c r="G43" s="298"/>
      <c r="H43" s="184"/>
    </row>
    <row r="44" spans="1:8" x14ac:dyDescent="0.25">
      <c r="A44" s="761" t="s">
        <v>197</v>
      </c>
      <c r="B44" s="286"/>
      <c r="C44" s="286"/>
      <c r="D44" s="286"/>
      <c r="E44" s="303"/>
      <c r="F44" s="286"/>
      <c r="G44" s="303" t="s">
        <v>198</v>
      </c>
      <c r="H44" s="188"/>
    </row>
    <row r="45" spans="1:8" x14ac:dyDescent="0.25">
      <c r="A45" s="762"/>
      <c r="B45" s="287"/>
      <c r="C45" s="287"/>
      <c r="D45" s="287"/>
      <c r="E45" s="304"/>
      <c r="F45" s="287"/>
      <c r="G45" s="304" t="s">
        <v>199</v>
      </c>
      <c r="H45" s="189"/>
    </row>
    <row r="46" spans="1:8" x14ac:dyDescent="0.25">
      <c r="A46" s="762"/>
      <c r="B46" s="287"/>
      <c r="C46" s="287"/>
      <c r="D46" s="287"/>
      <c r="E46" s="304"/>
      <c r="F46" s="287"/>
      <c r="G46" s="305" t="s">
        <v>200</v>
      </c>
      <c r="H46" s="189"/>
    </row>
    <row r="47" spans="1:8" ht="31.15" customHeight="1" x14ac:dyDescent="0.25">
      <c r="A47" s="762"/>
      <c r="B47" s="287"/>
      <c r="C47" s="287"/>
      <c r="D47" s="287"/>
      <c r="E47" s="304"/>
      <c r="F47" s="287"/>
      <c r="G47" s="305" t="s">
        <v>201</v>
      </c>
      <c r="H47" s="189"/>
    </row>
    <row r="48" spans="1:8" x14ac:dyDescent="0.25">
      <c r="A48" s="762"/>
      <c r="B48" s="287"/>
      <c r="C48" s="287"/>
      <c r="D48" s="287"/>
      <c r="E48" s="304"/>
      <c r="F48" s="287"/>
      <c r="G48" s="305" t="s">
        <v>202</v>
      </c>
      <c r="H48" s="189"/>
    </row>
    <row r="49" spans="1:8" x14ac:dyDescent="0.25">
      <c r="A49" s="762"/>
      <c r="B49" s="287"/>
      <c r="C49" s="287"/>
      <c r="D49" s="287"/>
      <c r="E49" s="304"/>
      <c r="F49" s="287"/>
      <c r="G49" s="305" t="s">
        <v>203</v>
      </c>
      <c r="H49" s="189"/>
    </row>
    <row r="50" spans="1:8" ht="15.75" thickBot="1" x14ac:dyDescent="0.3">
      <c r="A50" s="763"/>
      <c r="B50" s="288"/>
      <c r="C50" s="288"/>
      <c r="D50" s="288"/>
      <c r="E50" s="306"/>
      <c r="F50" s="288"/>
      <c r="G50" s="307" t="s">
        <v>204</v>
      </c>
      <c r="H50" s="190"/>
    </row>
    <row r="51" spans="1:8" ht="15.75" thickBot="1" x14ac:dyDescent="0.3">
      <c r="A51" s="321"/>
      <c r="B51" s="231"/>
      <c r="C51" s="231"/>
      <c r="D51" s="231"/>
      <c r="E51" s="322"/>
      <c r="F51" s="231"/>
      <c r="G51" s="320"/>
      <c r="H51" s="4"/>
    </row>
    <row r="52" spans="1:8" ht="14.25" customHeight="1" x14ac:dyDescent="0.25">
      <c r="A52" s="761" t="s">
        <v>205</v>
      </c>
      <c r="B52" s="289"/>
      <c r="C52" s="289"/>
      <c r="D52" s="289"/>
      <c r="E52" s="308"/>
      <c r="F52" s="289"/>
      <c r="G52" s="309" t="s">
        <v>206</v>
      </c>
      <c r="H52" s="188"/>
    </row>
    <row r="53" spans="1:8" x14ac:dyDescent="0.25">
      <c r="A53" s="762"/>
      <c r="B53" s="290"/>
      <c r="C53" s="290"/>
      <c r="D53" s="290"/>
      <c r="E53" s="310"/>
      <c r="F53" s="290"/>
      <c r="G53" s="311" t="s">
        <v>207</v>
      </c>
      <c r="H53" s="189"/>
    </row>
    <row r="54" spans="1:8" x14ac:dyDescent="0.25">
      <c r="A54" s="762"/>
      <c r="B54" s="290"/>
      <c r="C54" s="290"/>
      <c r="D54" s="290"/>
      <c r="E54" s="310"/>
      <c r="F54" s="290"/>
      <c r="G54" s="311" t="s">
        <v>208</v>
      </c>
      <c r="H54" s="189"/>
    </row>
    <row r="55" spans="1:8" x14ac:dyDescent="0.25">
      <c r="A55" s="762"/>
      <c r="B55" s="290"/>
      <c r="C55" s="290"/>
      <c r="D55" s="290"/>
      <c r="E55" s="310"/>
      <c r="F55" s="290"/>
      <c r="G55" s="311" t="s">
        <v>209</v>
      </c>
      <c r="H55" s="189"/>
    </row>
    <row r="56" spans="1:8" x14ac:dyDescent="0.25">
      <c r="A56" s="762"/>
      <c r="B56" s="290"/>
      <c r="C56" s="290"/>
      <c r="D56" s="290"/>
      <c r="E56" s="310"/>
      <c r="F56" s="290"/>
      <c r="G56" s="311" t="s">
        <v>210</v>
      </c>
      <c r="H56" s="189"/>
    </row>
    <row r="57" spans="1:8" x14ac:dyDescent="0.25">
      <c r="A57" s="762"/>
      <c r="B57" s="290"/>
      <c r="C57" s="290"/>
      <c r="D57" s="290"/>
      <c r="E57" s="310"/>
      <c r="F57" s="290"/>
      <c r="G57" s="311" t="s">
        <v>211</v>
      </c>
      <c r="H57" s="189"/>
    </row>
    <row r="58" spans="1:8" ht="26.25" x14ac:dyDescent="0.25">
      <c r="A58" s="762"/>
      <c r="B58" s="290"/>
      <c r="C58" s="290"/>
      <c r="D58" s="290"/>
      <c r="E58" s="310"/>
      <c r="F58" s="290"/>
      <c r="G58" s="311" t="s">
        <v>212</v>
      </c>
      <c r="H58" s="189"/>
    </row>
    <row r="59" spans="1:8" x14ac:dyDescent="0.25">
      <c r="A59" s="762"/>
      <c r="B59" s="290"/>
      <c r="C59" s="290"/>
      <c r="D59" s="290"/>
      <c r="E59" s="310"/>
      <c r="F59" s="290"/>
      <c r="G59" s="311" t="s">
        <v>213</v>
      </c>
      <c r="H59" s="189"/>
    </row>
    <row r="60" spans="1:8" x14ac:dyDescent="0.25">
      <c r="A60" s="762"/>
      <c r="B60" s="290"/>
      <c r="C60" s="290"/>
      <c r="D60" s="290"/>
      <c r="E60" s="310"/>
      <c r="F60" s="290"/>
      <c r="G60" s="311" t="s">
        <v>214</v>
      </c>
      <c r="H60" s="189"/>
    </row>
    <row r="61" spans="1:8" ht="15.75" thickBot="1" x14ac:dyDescent="0.3">
      <c r="A61" s="763"/>
      <c r="B61" s="291"/>
      <c r="C61" s="291"/>
      <c r="D61" s="291"/>
      <c r="E61" s="312"/>
      <c r="F61" s="291"/>
      <c r="G61" s="313" t="s">
        <v>215</v>
      </c>
      <c r="H61" s="190"/>
    </row>
    <row r="62" spans="1:8" x14ac:dyDescent="0.25">
      <c r="A62" s="11"/>
      <c r="B62" s="45"/>
      <c r="C62" s="45"/>
      <c r="D62" s="45"/>
      <c r="E62" s="314"/>
      <c r="F62" s="45"/>
      <c r="G62" s="315"/>
    </row>
    <row r="63" spans="1:8" x14ac:dyDescent="0.25">
      <c r="A63" s="11"/>
      <c r="B63" s="45"/>
      <c r="C63" s="45"/>
      <c r="D63" s="45"/>
      <c r="E63" s="314"/>
      <c r="F63" s="45"/>
      <c r="G63" s="315"/>
    </row>
    <row r="64" spans="1:8" ht="15.75" thickBot="1" x14ac:dyDescent="0.3">
      <c r="A64" s="11"/>
      <c r="B64" s="45"/>
      <c r="C64" s="45"/>
      <c r="D64" s="45"/>
      <c r="E64" s="314"/>
      <c r="F64" s="45"/>
      <c r="G64" s="315"/>
    </row>
    <row r="65" spans="1:8" ht="26.25" customHeight="1" x14ac:dyDescent="0.25">
      <c r="A65" s="757" t="s">
        <v>374</v>
      </c>
      <c r="B65" s="292">
        <v>1</v>
      </c>
      <c r="C65" s="292">
        <v>2</v>
      </c>
      <c r="D65" s="292">
        <v>2</v>
      </c>
      <c r="E65" s="319" t="s">
        <v>111</v>
      </c>
      <c r="F65" s="292" t="str">
        <f t="shared" ref="F65:F75" si="1">B65&amp;"."&amp;C65&amp;"."&amp;D65</f>
        <v>1.2.2</v>
      </c>
      <c r="G65" s="319" t="s">
        <v>112</v>
      </c>
      <c r="H65" s="191" t="s">
        <v>113</v>
      </c>
    </row>
    <row r="66" spans="1:8" x14ac:dyDescent="0.25">
      <c r="A66" s="758"/>
      <c r="B66" s="280">
        <v>1</v>
      </c>
      <c r="C66" s="280">
        <v>2</v>
      </c>
      <c r="D66" s="280">
        <v>5</v>
      </c>
      <c r="E66" s="317" t="s">
        <v>116</v>
      </c>
      <c r="F66" s="280" t="str">
        <f t="shared" si="1"/>
        <v>1.2.5</v>
      </c>
      <c r="G66" s="317" t="s">
        <v>117</v>
      </c>
      <c r="H66" s="183" t="s">
        <v>113</v>
      </c>
    </row>
    <row r="67" spans="1:8" ht="26.25" x14ac:dyDescent="0.25">
      <c r="A67" s="758"/>
      <c r="B67" s="280">
        <v>1</v>
      </c>
      <c r="C67" s="280">
        <v>2</v>
      </c>
      <c r="D67" s="280">
        <v>8</v>
      </c>
      <c r="E67" s="317" t="s">
        <v>122</v>
      </c>
      <c r="F67" s="280" t="str">
        <f t="shared" si="1"/>
        <v>1.2.8</v>
      </c>
      <c r="G67" s="317" t="s">
        <v>123</v>
      </c>
      <c r="H67" s="183" t="s">
        <v>113</v>
      </c>
    </row>
    <row r="68" spans="1:8" ht="51.75" x14ac:dyDescent="0.25">
      <c r="A68" s="758"/>
      <c r="B68" s="282">
        <v>3</v>
      </c>
      <c r="C68" s="282">
        <v>3</v>
      </c>
      <c r="D68" s="282">
        <v>2</v>
      </c>
      <c r="E68" s="296" t="s">
        <v>165</v>
      </c>
      <c r="F68" s="282" t="str">
        <f t="shared" si="1"/>
        <v>3.3.2</v>
      </c>
      <c r="G68" s="297" t="s">
        <v>166</v>
      </c>
      <c r="H68" s="185" t="s">
        <v>113</v>
      </c>
    </row>
    <row r="69" spans="1:8" ht="26.25" x14ac:dyDescent="0.25">
      <c r="A69" s="758"/>
      <c r="B69" s="282">
        <v>3</v>
      </c>
      <c r="C69" s="282">
        <v>3</v>
      </c>
      <c r="D69" s="282">
        <v>5</v>
      </c>
      <c r="E69" s="296" t="s">
        <v>169</v>
      </c>
      <c r="F69" s="282" t="str">
        <f t="shared" si="1"/>
        <v>3.3.5</v>
      </c>
      <c r="G69" s="297" t="s">
        <v>170</v>
      </c>
      <c r="H69" s="185" t="s">
        <v>113</v>
      </c>
    </row>
    <row r="70" spans="1:8" ht="51.75" x14ac:dyDescent="0.25">
      <c r="A70" s="758"/>
      <c r="B70" s="282">
        <v>3</v>
      </c>
      <c r="C70" s="282">
        <v>6</v>
      </c>
      <c r="D70" s="282">
        <v>3</v>
      </c>
      <c r="E70" s="296" t="s">
        <v>179</v>
      </c>
      <c r="F70" s="282" t="str">
        <f t="shared" si="1"/>
        <v>3.6.3</v>
      </c>
      <c r="G70" s="297" t="s">
        <v>180</v>
      </c>
      <c r="H70" s="185" t="s">
        <v>113</v>
      </c>
    </row>
    <row r="71" spans="1:8" ht="26.25" x14ac:dyDescent="0.25">
      <c r="A71" s="758"/>
      <c r="B71" s="284">
        <v>4</v>
      </c>
      <c r="C71" s="284">
        <v>1</v>
      </c>
      <c r="D71" s="284">
        <v>1</v>
      </c>
      <c r="E71" s="299" t="s">
        <v>181</v>
      </c>
      <c r="F71" s="284" t="str">
        <f t="shared" si="1"/>
        <v>4.1.1</v>
      </c>
      <c r="G71" s="300" t="s">
        <v>182</v>
      </c>
      <c r="H71" s="185" t="s">
        <v>113</v>
      </c>
    </row>
    <row r="72" spans="1:8" ht="26.25" x14ac:dyDescent="0.25">
      <c r="A72" s="758"/>
      <c r="B72" s="284">
        <v>4</v>
      </c>
      <c r="C72" s="284">
        <v>3</v>
      </c>
      <c r="D72" s="284">
        <v>1</v>
      </c>
      <c r="E72" s="299" t="s">
        <v>193</v>
      </c>
      <c r="F72" s="284" t="str">
        <f t="shared" si="1"/>
        <v>4.3.1</v>
      </c>
      <c r="G72" s="300" t="s">
        <v>194</v>
      </c>
      <c r="H72" s="185" t="s">
        <v>113</v>
      </c>
    </row>
    <row r="73" spans="1:8" ht="27" thickBot="1" x14ac:dyDescent="0.3">
      <c r="A73" s="759"/>
      <c r="B73" s="285">
        <v>4</v>
      </c>
      <c r="C73" s="285">
        <v>3</v>
      </c>
      <c r="D73" s="285">
        <v>2</v>
      </c>
      <c r="E73" s="301" t="s">
        <v>195</v>
      </c>
      <c r="F73" s="285" t="str">
        <f t="shared" si="1"/>
        <v>4.3.2</v>
      </c>
      <c r="G73" s="302" t="s">
        <v>196</v>
      </c>
      <c r="H73" s="187" t="s">
        <v>113</v>
      </c>
    </row>
    <row r="74" spans="1:8" ht="15.75" thickBot="1" x14ac:dyDescent="0.3">
      <c r="A74" s="11"/>
      <c r="B74" s="45"/>
      <c r="C74" s="45"/>
      <c r="D74" s="45"/>
      <c r="E74" s="314"/>
      <c r="F74" s="320"/>
      <c r="G74" s="315"/>
    </row>
    <row r="75" spans="1:8" ht="27" thickBot="1" x14ac:dyDescent="0.3">
      <c r="A75" s="192" t="s">
        <v>350</v>
      </c>
      <c r="B75" s="293">
        <v>2</v>
      </c>
      <c r="C75" s="293">
        <v>1</v>
      </c>
      <c r="D75" s="293">
        <v>2</v>
      </c>
      <c r="E75" s="316" t="s">
        <v>128</v>
      </c>
      <c r="F75" s="293" t="str">
        <f t="shared" si="1"/>
        <v>2.1.2</v>
      </c>
      <c r="G75" s="316" t="s">
        <v>129</v>
      </c>
      <c r="H75" s="193" t="s">
        <v>130</v>
      </c>
    </row>
  </sheetData>
  <sheetProtection algorithmName="SHA-512" hashValue="PJaVLwGnm0EaaXs8NN7tiZkfDc2HM3gKebV4KciWxNttXolfBnyCH52/3zM22DskqICVTq3yZCa5rjglhrAwpQ==" saltValue="HDWO2txa7NhAGrxArGQRQA==" spinCount="100000" sheet="1" objects="1" scenarios="1"/>
  <mergeCells count="15">
    <mergeCell ref="A65:A73"/>
    <mergeCell ref="L20:N20"/>
    <mergeCell ref="L21:N21"/>
    <mergeCell ref="L22:N22"/>
    <mergeCell ref="A44:A50"/>
    <mergeCell ref="A52:A61"/>
    <mergeCell ref="A2:A42"/>
    <mergeCell ref="L12:N12"/>
    <mergeCell ref="L13:N13"/>
    <mergeCell ref="L14:N14"/>
    <mergeCell ref="L15:N15"/>
    <mergeCell ref="L16:N16"/>
    <mergeCell ref="L17:N17"/>
    <mergeCell ref="L18:N18"/>
    <mergeCell ref="L19:N19"/>
  </mergeCells>
  <pageMargins left="0.7" right="0.7" top="0.78740157499999996" bottom="0.78740157499999996" header="0.3" footer="0.3"/>
  <pageSetup paperSize="9" scale="66" orientation="landscape" r:id="rId1"/>
  <headerFooter>
    <oddFooter>Seite &amp;P von &amp;N</oddFooter>
  </headerFooter>
  <rowBreaks count="3" manualBreakCount="3">
    <brk id="18" max="6" man="1"/>
    <brk id="28" max="6" man="1"/>
    <brk id="42" max="6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9" tint="-0.249977111117893"/>
  </sheetPr>
  <dimension ref="A1:Z160"/>
  <sheetViews>
    <sheetView showGridLines="0" zoomScaleNormal="100" zoomScaleSheetLayoutView="70" zoomScalePageLayoutView="115" workbookViewId="0">
      <selection activeCell="F17" sqref="F17"/>
    </sheetView>
  </sheetViews>
  <sheetFormatPr baseColWidth="10" defaultColWidth="11.42578125" defaultRowHeight="15" x14ac:dyDescent="0.25"/>
  <cols>
    <col min="1" max="1" width="9" style="27" customWidth="1"/>
    <col min="2" max="2" width="4.7109375" style="27" customWidth="1"/>
    <col min="3" max="3" width="9.140625" style="27" customWidth="1"/>
    <col min="4" max="4" width="13.42578125" style="27" customWidth="1"/>
    <col min="5" max="6" width="5.5703125" style="27" customWidth="1"/>
    <col min="7" max="7" width="7.7109375" style="27" customWidth="1"/>
    <col min="8" max="9" width="5.5703125" style="27" customWidth="1"/>
    <col min="10" max="10" width="6.42578125" style="27" customWidth="1"/>
    <col min="11" max="11" width="4" style="27" customWidth="1"/>
    <col min="12" max="15" width="4.7109375" style="27" customWidth="1"/>
    <col min="16" max="16" width="5.28515625" style="27" customWidth="1"/>
    <col min="17" max="20" width="11.42578125" style="27" customWidth="1"/>
    <col min="21" max="21" width="11.42578125" style="27" hidden="1" customWidth="1"/>
    <col min="22" max="24" width="11.42578125" style="27" customWidth="1"/>
    <col min="25" max="25" width="11.42578125" style="27"/>
    <col min="26" max="26" width="11.42578125" style="27" hidden="1" customWidth="1"/>
    <col min="27" max="16384" width="11.42578125" style="27"/>
  </cols>
  <sheetData>
    <row r="1" spans="1:23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133"/>
      <c r="M1" s="432" t="s">
        <v>322</v>
      </c>
      <c r="N1" s="433"/>
      <c r="O1" s="433"/>
      <c r="P1" s="261" t="str">
        <f>IF(QV_Jahr="","",QV_Jahr)</f>
        <v/>
      </c>
    </row>
    <row r="2" spans="1:23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67"/>
      <c r="J2" s="18"/>
      <c r="K2" s="18"/>
      <c r="L2" s="18"/>
      <c r="M2" s="18"/>
    </row>
    <row r="3" spans="1:23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67"/>
      <c r="J3" s="149"/>
      <c r="K3" s="149"/>
      <c r="L3" s="149"/>
      <c r="M3" s="438" t="s">
        <v>361</v>
      </c>
      <c r="N3" s="439"/>
      <c r="O3" s="439"/>
      <c r="P3" s="440"/>
    </row>
    <row r="4" spans="1:23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67"/>
      <c r="J4" s="76"/>
      <c r="K4" s="76"/>
      <c r="L4" s="76"/>
      <c r="M4" s="491" t="str">
        <f>IF(K_Nummer="","",K_Nummer)</f>
        <v/>
      </c>
      <c r="N4" s="492"/>
      <c r="O4" s="492"/>
      <c r="P4" s="493"/>
    </row>
    <row r="5" spans="1:23" s="66" customFormat="1" ht="18.399999999999999" customHeight="1" x14ac:dyDescent="0.35">
      <c r="A5" s="107" t="s">
        <v>242</v>
      </c>
      <c r="B5" s="104"/>
      <c r="C5" s="102"/>
      <c r="D5" s="102"/>
      <c r="E5" s="102"/>
      <c r="F5" s="102"/>
      <c r="G5" s="102"/>
      <c r="H5" s="102"/>
      <c r="I5" s="67"/>
      <c r="J5" s="76"/>
      <c r="K5" s="76"/>
      <c r="L5" s="76"/>
      <c r="M5" s="444" t="s">
        <v>387</v>
      </c>
      <c r="N5" s="445"/>
      <c r="O5" s="445"/>
      <c r="P5" s="446"/>
    </row>
    <row r="6" spans="1:23" s="66" customFormat="1" ht="15.4" customHeight="1" thickBot="1" x14ac:dyDescent="0.3">
      <c r="A6" s="102" t="s">
        <v>2</v>
      </c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133"/>
      <c r="M6" s="447" t="str">
        <f>IF(K_Name="","",K_Vorname&amp;" "&amp;K_Name)</f>
        <v/>
      </c>
      <c r="N6" s="448"/>
      <c r="O6" s="448"/>
      <c r="P6" s="449"/>
    </row>
    <row r="7" spans="1:23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23" s="66" customFormat="1" ht="15.4" customHeight="1" x14ac:dyDescent="0.25">
      <c r="A8" s="533" t="s">
        <v>3</v>
      </c>
      <c r="B8" s="533"/>
      <c r="C8" s="533"/>
      <c r="D8" s="533"/>
      <c r="E8" s="534" t="str">
        <f>IF(Titel_Aufg="","",Titel_Aufg)</f>
        <v/>
      </c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6"/>
    </row>
    <row r="9" spans="1:23" s="16" customFormat="1" x14ac:dyDescent="0.25">
      <c r="P9" s="35"/>
      <c r="Q9" s="35"/>
      <c r="R9" s="35"/>
      <c r="S9" s="35"/>
      <c r="T9" s="35"/>
      <c r="U9" s="35"/>
      <c r="V9" s="35"/>
      <c r="W9" s="35"/>
    </row>
    <row r="10" spans="1:23" ht="15.4" customHeight="1" x14ac:dyDescent="0.25">
      <c r="A10" s="44" t="s">
        <v>243</v>
      </c>
      <c r="B10" s="44"/>
      <c r="D10" s="45" t="s">
        <v>7</v>
      </c>
      <c r="E10" s="494" t="str">
        <f>IF(K_Name="","",K_Name)</f>
        <v/>
      </c>
      <c r="F10" s="495"/>
      <c r="G10" s="495"/>
      <c r="H10" s="496"/>
      <c r="J10" s="45" t="s">
        <v>8</v>
      </c>
      <c r="L10" s="494" t="str">
        <f>IF(K_Vorname="","",K_Vorname)</f>
        <v/>
      </c>
      <c r="M10" s="495"/>
      <c r="N10" s="495"/>
      <c r="O10" s="495"/>
      <c r="P10" s="496"/>
    </row>
    <row r="11" spans="1:23" s="66" customFormat="1" ht="4.9000000000000004" customHeight="1" x14ac:dyDescent="0.25">
      <c r="A11" s="230"/>
      <c r="B11" s="230"/>
      <c r="D11" s="231"/>
      <c r="E11" s="46"/>
      <c r="F11" s="46"/>
      <c r="G11" s="46"/>
      <c r="H11" s="46"/>
      <c r="J11" s="231"/>
      <c r="L11" s="46"/>
      <c r="M11" s="46"/>
      <c r="N11" s="46"/>
      <c r="O11" s="46"/>
      <c r="P11" s="46"/>
    </row>
    <row r="12" spans="1:23" ht="15.4" customHeight="1" x14ac:dyDescent="0.25">
      <c r="D12" s="45" t="s">
        <v>244</v>
      </c>
      <c r="E12" s="494" t="str">
        <f>IF(K_Mail="","",K_Mail)</f>
        <v/>
      </c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6"/>
    </row>
    <row r="13" spans="1:23" ht="14.1" customHeight="1" x14ac:dyDescent="0.25">
      <c r="D13" s="45"/>
      <c r="E13" s="46"/>
      <c r="F13" s="47" t="s">
        <v>245</v>
      </c>
      <c r="G13" s="46"/>
      <c r="H13" s="47" t="s">
        <v>246</v>
      </c>
      <c r="I13" s="46"/>
      <c r="J13" s="46"/>
      <c r="K13" s="46"/>
      <c r="L13" s="46"/>
      <c r="M13" s="46"/>
      <c r="N13" s="46"/>
      <c r="O13" s="46"/>
      <c r="P13" s="46"/>
    </row>
    <row r="14" spans="1:23" ht="15.4" customHeight="1" x14ac:dyDescent="0.3">
      <c r="D14" s="45" t="s">
        <v>247</v>
      </c>
      <c r="E14" s="46"/>
      <c r="F14" s="229"/>
      <c r="G14" s="46"/>
      <c r="H14" s="229"/>
      <c r="I14" s="46"/>
      <c r="J14" s="46" t="s">
        <v>406</v>
      </c>
      <c r="K14" s="46"/>
      <c r="L14" s="46"/>
      <c r="M14" s="46"/>
      <c r="N14" s="46"/>
      <c r="O14" s="46"/>
      <c r="P14" s="46"/>
    </row>
    <row r="15" spans="1:23" ht="6" customHeight="1" x14ac:dyDescent="0.25">
      <c r="D15" s="45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23" ht="14.1" customHeight="1" x14ac:dyDescent="0.25">
      <c r="E16" s="45"/>
      <c r="F16" s="47" t="s">
        <v>248</v>
      </c>
      <c r="G16" s="47"/>
      <c r="H16" s="47" t="s">
        <v>249</v>
      </c>
      <c r="I16" s="47"/>
      <c r="J16" s="47" t="s">
        <v>250</v>
      </c>
      <c r="K16" s="47"/>
      <c r="L16" s="47" t="s">
        <v>251</v>
      </c>
      <c r="M16" s="47"/>
      <c r="N16" s="47" t="s">
        <v>252</v>
      </c>
      <c r="P16" s="47" t="s">
        <v>253</v>
      </c>
    </row>
    <row r="17" spans="1:16" ht="15.4" customHeight="1" x14ac:dyDescent="0.3">
      <c r="D17" s="45" t="s">
        <v>421</v>
      </c>
      <c r="E17" s="45"/>
      <c r="F17" s="229"/>
      <c r="G17" s="48"/>
      <c r="H17" s="229"/>
      <c r="I17" s="48"/>
      <c r="J17" s="229"/>
      <c r="K17" s="48"/>
      <c r="L17" s="229"/>
      <c r="M17" s="48"/>
      <c r="N17" s="229"/>
      <c r="P17" s="229"/>
    </row>
    <row r="18" spans="1:16" ht="14.1" customHeight="1" x14ac:dyDescent="0.3">
      <c r="D18" s="45"/>
      <c r="E18" s="45"/>
      <c r="F18" s="49"/>
      <c r="G18" s="48"/>
      <c r="H18" s="49"/>
      <c r="I18" s="48"/>
      <c r="J18" s="49"/>
      <c r="K18" s="48"/>
      <c r="L18" s="49"/>
      <c r="M18" s="48"/>
      <c r="N18" s="49"/>
      <c r="P18" s="49"/>
    </row>
    <row r="19" spans="1:16" ht="15.4" customHeight="1" x14ac:dyDescent="0.3">
      <c r="D19" s="45" t="s">
        <v>254</v>
      </c>
      <c r="E19" s="45"/>
      <c r="F19" s="49"/>
      <c r="G19" s="48"/>
      <c r="H19" s="49"/>
      <c r="I19" s="48"/>
      <c r="J19" s="49"/>
      <c r="K19" s="48"/>
      <c r="L19" s="49"/>
      <c r="M19" s="405"/>
      <c r="N19" s="399"/>
      <c r="O19" s="399"/>
      <c r="P19" s="400"/>
    </row>
    <row r="20" spans="1:16" ht="14.1" customHeight="1" x14ac:dyDescent="0.3">
      <c r="D20" s="45"/>
      <c r="E20" s="45"/>
      <c r="F20" s="49"/>
      <c r="G20" s="48"/>
      <c r="H20" s="49"/>
      <c r="I20" s="48"/>
      <c r="J20" s="49"/>
      <c r="K20" s="48"/>
      <c r="L20" s="49"/>
      <c r="M20" s="48"/>
      <c r="N20" s="49"/>
      <c r="P20" s="49"/>
    </row>
    <row r="21" spans="1:16" ht="8.4499999999999993" customHeight="1" x14ac:dyDescent="0.25"/>
    <row r="22" spans="1:16" ht="14.1" customHeight="1" x14ac:dyDescent="0.25">
      <c r="A22" s="44" t="s">
        <v>12</v>
      </c>
      <c r="B22" s="44"/>
      <c r="D22" s="45" t="s">
        <v>7</v>
      </c>
      <c r="E22" s="474" t="str">
        <f>IF(L_Name="","",L_Name)</f>
        <v/>
      </c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</row>
    <row r="23" spans="1:16" ht="14.1" customHeight="1" x14ac:dyDescent="0.25">
      <c r="D23" s="50" t="s">
        <v>9</v>
      </c>
      <c r="E23" s="474" t="str">
        <f>IF(L_Adresse="","",L_Adresse)</f>
        <v/>
      </c>
      <c r="F23" s="474"/>
      <c r="G23" s="474"/>
      <c r="H23" s="474"/>
      <c r="I23" s="474"/>
      <c r="J23" s="474"/>
      <c r="K23" s="474"/>
      <c r="L23" s="474"/>
      <c r="M23" s="474"/>
      <c r="N23" s="474"/>
      <c r="O23" s="474"/>
      <c r="P23" s="474"/>
    </row>
    <row r="24" spans="1:16" ht="14.1" customHeight="1" x14ac:dyDescent="0.25">
      <c r="D24" s="51" t="s">
        <v>10</v>
      </c>
      <c r="E24" s="474" t="str">
        <f>IF(L_PLZ_Ort="","",L_PLZ_Ort)</f>
        <v/>
      </c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</row>
    <row r="25" spans="1:16" ht="8.4499999999999993" customHeight="1" x14ac:dyDescent="0.25"/>
    <row r="26" spans="1:16" ht="14.1" customHeight="1" x14ac:dyDescent="0.25">
      <c r="A26" s="44" t="s">
        <v>13</v>
      </c>
      <c r="B26" s="44"/>
      <c r="D26" s="45" t="s">
        <v>7</v>
      </c>
      <c r="E26" s="474" t="str">
        <f>IF(FV_Name="","",FV_Name)</f>
        <v/>
      </c>
      <c r="F26" s="474"/>
      <c r="G26" s="474"/>
      <c r="H26" s="474"/>
      <c r="J26" s="50" t="s">
        <v>8</v>
      </c>
      <c r="L26" s="474" t="str">
        <f>IF(FV_Vorname="","",FV_Vorname)</f>
        <v/>
      </c>
      <c r="M26" s="474"/>
      <c r="N26" s="474"/>
      <c r="O26" s="474"/>
      <c r="P26" s="474"/>
    </row>
    <row r="27" spans="1:16" ht="14.1" customHeight="1" x14ac:dyDescent="0.25">
      <c r="D27" s="51" t="s">
        <v>14</v>
      </c>
      <c r="E27" s="473" t="str">
        <f>IF(FV_Tel_G="","",FV_Tel_G)</f>
        <v/>
      </c>
      <c r="F27" s="473"/>
      <c r="G27" s="473"/>
      <c r="H27" s="473"/>
      <c r="J27" s="50" t="s">
        <v>15</v>
      </c>
      <c r="L27" s="473" t="s">
        <v>52</v>
      </c>
      <c r="M27" s="473"/>
      <c r="N27" s="473"/>
      <c r="O27" s="473"/>
      <c r="P27" s="473"/>
    </row>
    <row r="28" spans="1:16" ht="14.1" customHeight="1" x14ac:dyDescent="0.25">
      <c r="D28" s="51" t="s">
        <v>11</v>
      </c>
      <c r="E28" s="474" t="str">
        <f>IF(FV_Mail="","",FV_Mail)</f>
        <v/>
      </c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</row>
    <row r="29" spans="1:16" ht="5.85" customHeight="1" x14ac:dyDescent="0.25"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4.1" customHeight="1" x14ac:dyDescent="0.3">
      <c r="D30" s="38"/>
      <c r="E30" s="229"/>
      <c r="F30" s="50" t="s">
        <v>422</v>
      </c>
      <c r="G30" s="38"/>
      <c r="H30" s="38"/>
      <c r="I30" s="53"/>
    </row>
    <row r="31" spans="1:16" ht="8.4499999999999993" customHeight="1" x14ac:dyDescent="0.25"/>
    <row r="32" spans="1:16" ht="14.1" customHeight="1" x14ac:dyDescent="0.25">
      <c r="A32" s="44" t="s">
        <v>16</v>
      </c>
      <c r="B32" s="44"/>
      <c r="D32" s="51" t="s">
        <v>7</v>
      </c>
      <c r="E32" s="489" t="str">
        <f>IF(Stv_Name="","",Stv_Name)</f>
        <v/>
      </c>
      <c r="F32" s="489"/>
      <c r="G32" s="489"/>
      <c r="H32" s="489"/>
      <c r="I32" s="17"/>
      <c r="J32" s="39" t="s">
        <v>8</v>
      </c>
      <c r="K32" s="17"/>
      <c r="L32" s="489" t="str">
        <f>IF(Stv_Vorname="","",Stv_Vorname)</f>
        <v/>
      </c>
      <c r="M32" s="489"/>
      <c r="N32" s="489"/>
      <c r="O32" s="489"/>
      <c r="P32" s="489"/>
    </row>
    <row r="33" spans="1:16" ht="14.1" customHeight="1" x14ac:dyDescent="0.25">
      <c r="A33" s="44" t="s">
        <v>13</v>
      </c>
      <c r="B33" s="44"/>
      <c r="D33" s="51" t="s">
        <v>14</v>
      </c>
      <c r="E33" s="490" t="str">
        <f>IF(Stv_Tel_G="","",Stv_Tel_G)</f>
        <v/>
      </c>
      <c r="F33" s="490"/>
      <c r="G33" s="490"/>
      <c r="H33" s="490"/>
      <c r="I33" s="17"/>
      <c r="J33" s="39" t="s">
        <v>15</v>
      </c>
      <c r="K33" s="17"/>
      <c r="L33" s="490" t="str">
        <f>IF(Stv_Tel_Mobile="","",Stv_Tel_Mobile)</f>
        <v/>
      </c>
      <c r="M33" s="490"/>
      <c r="N33" s="490"/>
      <c r="O33" s="490"/>
      <c r="P33" s="490"/>
    </row>
    <row r="34" spans="1:16" ht="14.1" customHeight="1" x14ac:dyDescent="0.25">
      <c r="D34" s="51" t="s">
        <v>11</v>
      </c>
      <c r="E34" s="489" t="str">
        <f>IF(Stv_Mail="","",Stv_Mail)</f>
        <v/>
      </c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</row>
    <row r="35" spans="1:16" ht="8.4499999999999993" customHeight="1" x14ac:dyDescent="0.25"/>
    <row r="36" spans="1:16" ht="14.1" customHeight="1" x14ac:dyDescent="0.25">
      <c r="A36" s="54" t="s">
        <v>17</v>
      </c>
      <c r="B36" s="54"/>
      <c r="D36" s="51" t="s">
        <v>7</v>
      </c>
      <c r="E36" s="474" t="str">
        <f>IF(PEX_Name="","",PEX_Name)</f>
        <v/>
      </c>
      <c r="F36" s="474"/>
      <c r="G36" s="474"/>
      <c r="H36" s="474"/>
      <c r="J36" s="50" t="s">
        <v>8</v>
      </c>
      <c r="L36" s="474" t="str">
        <f>IF(PEX_Vorname="","",PEX_Vorname)</f>
        <v/>
      </c>
      <c r="M36" s="474"/>
      <c r="N36" s="474"/>
      <c r="O36" s="474"/>
      <c r="P36" s="474"/>
    </row>
    <row r="37" spans="1:16" ht="14.1" customHeight="1" x14ac:dyDescent="0.25">
      <c r="D37" s="51" t="s">
        <v>14</v>
      </c>
      <c r="E37" s="473" t="str">
        <f>IF(PEX_Tel_G="","",PEX_Tel_G)</f>
        <v/>
      </c>
      <c r="F37" s="473"/>
      <c r="G37" s="473"/>
      <c r="H37" s="473"/>
      <c r="J37" s="50" t="s">
        <v>15</v>
      </c>
      <c r="L37" s="473" t="str">
        <f>IF(PEX_Mobile="","",PEX_Mobile)</f>
        <v/>
      </c>
      <c r="M37" s="473"/>
      <c r="N37" s="473"/>
      <c r="O37" s="473"/>
      <c r="P37" s="473"/>
    </row>
    <row r="38" spans="1:16" ht="14.1" customHeight="1" x14ac:dyDescent="0.25">
      <c r="D38" s="51" t="s">
        <v>11</v>
      </c>
      <c r="E38" s="474" t="str">
        <f>IF(PEX_Mail="","",PEX_Mail)</f>
        <v/>
      </c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</row>
    <row r="39" spans="1:16" ht="8.4499999999999993" customHeight="1" x14ac:dyDescent="0.25"/>
    <row r="40" spans="1:16" ht="14.1" customHeight="1" x14ac:dyDescent="0.25">
      <c r="A40" s="54" t="s">
        <v>19</v>
      </c>
      <c r="B40" s="54"/>
      <c r="D40" s="51" t="s">
        <v>7</v>
      </c>
      <c r="E40" s="474" t="str">
        <f>IF(PEX2_Name="","",PEX2_Name)</f>
        <v/>
      </c>
      <c r="F40" s="474"/>
      <c r="G40" s="474"/>
      <c r="H40" s="474"/>
      <c r="J40" s="50" t="s">
        <v>8</v>
      </c>
      <c r="L40" s="474" t="str">
        <f>IF(PEX2_Vorname="","",PEX2_Vorname)</f>
        <v/>
      </c>
      <c r="M40" s="474"/>
      <c r="N40" s="474"/>
      <c r="O40" s="474"/>
      <c r="P40" s="474"/>
    </row>
    <row r="41" spans="1:16" ht="14.1" customHeight="1" x14ac:dyDescent="0.25">
      <c r="D41" s="51" t="s">
        <v>14</v>
      </c>
      <c r="E41" s="473" t="str">
        <f>IF(PEX2_Tel_G="","",PEX2_Tel_G)</f>
        <v/>
      </c>
      <c r="F41" s="473"/>
      <c r="G41" s="473"/>
      <c r="H41" s="473"/>
      <c r="J41" s="50" t="s">
        <v>15</v>
      </c>
      <c r="L41" s="473" t="str">
        <f>IF(PEX2_Mobile="","",PEX2_Mobile)</f>
        <v/>
      </c>
      <c r="M41" s="473"/>
      <c r="N41" s="473"/>
      <c r="O41" s="473"/>
      <c r="P41" s="473"/>
    </row>
    <row r="42" spans="1:16" ht="14.1" customHeight="1" x14ac:dyDescent="0.25">
      <c r="D42" s="51" t="s">
        <v>11</v>
      </c>
      <c r="E42" s="474" t="str">
        <f>IF(PEX2_Mail="","",PEX2_Mail)</f>
        <v/>
      </c>
      <c r="F42" s="474"/>
      <c r="G42" s="474"/>
      <c r="H42" s="474"/>
      <c r="I42" s="474"/>
      <c r="J42" s="474"/>
      <c r="K42" s="474"/>
      <c r="L42" s="474"/>
      <c r="M42" s="474"/>
      <c r="N42" s="474"/>
      <c r="O42" s="474"/>
      <c r="P42" s="474"/>
    </row>
    <row r="43" spans="1:16" ht="8.4499999999999993" customHeight="1" x14ac:dyDescent="0.25"/>
    <row r="44" spans="1:16" ht="8.4499999999999993" customHeight="1" x14ac:dyDescent="0.25"/>
    <row r="45" spans="1:16" ht="8.4499999999999993" customHeight="1" x14ac:dyDescent="0.25"/>
    <row r="46" spans="1:16" ht="8.4499999999999993" customHeight="1" x14ac:dyDescent="0.25">
      <c r="I46" s="484"/>
      <c r="J46" s="484"/>
      <c r="K46" s="484"/>
      <c r="L46" s="484"/>
      <c r="M46" s="484"/>
      <c r="N46" s="484"/>
      <c r="O46" s="484"/>
    </row>
    <row r="47" spans="1:16" ht="14.1" customHeight="1" thickBot="1" x14ac:dyDescent="0.3">
      <c r="A47" s="55"/>
      <c r="B47" s="55"/>
      <c r="C47" s="56" t="s">
        <v>255</v>
      </c>
      <c r="D47" s="29"/>
      <c r="E47" s="29"/>
      <c r="F47" s="29"/>
      <c r="G47" s="29"/>
      <c r="H47" s="29"/>
      <c r="I47" s="484" t="s">
        <v>256</v>
      </c>
      <c r="J47" s="484"/>
      <c r="K47" s="484"/>
      <c r="L47" s="484"/>
      <c r="M47" s="484"/>
      <c r="N47" s="484"/>
      <c r="O47" s="484"/>
      <c r="P47" s="29"/>
    </row>
    <row r="48" spans="1:16" s="16" customFormat="1" x14ac:dyDescent="0.25">
      <c r="A48" s="57"/>
      <c r="C48" s="232"/>
      <c r="D48" s="479" t="s">
        <v>257</v>
      </c>
      <c r="E48" s="480"/>
      <c r="F48" s="481"/>
      <c r="G48" s="234"/>
      <c r="H48" s="58"/>
      <c r="I48" s="232"/>
      <c r="J48" s="482" t="s">
        <v>257</v>
      </c>
      <c r="K48" s="482"/>
      <c r="L48" s="482"/>
      <c r="M48" s="482"/>
      <c r="N48" s="483"/>
      <c r="O48" s="58"/>
    </row>
    <row r="49" spans="1:25" s="16" customFormat="1" ht="14.25" customHeight="1" x14ac:dyDescent="0.25">
      <c r="A49" s="57"/>
      <c r="C49" s="233" t="s">
        <v>258</v>
      </c>
      <c r="D49" s="200"/>
      <c r="E49" s="485" t="s">
        <v>417</v>
      </c>
      <c r="F49" s="486"/>
      <c r="G49" s="530"/>
      <c r="H49" s="530"/>
      <c r="I49" s="233" t="s">
        <v>259</v>
      </c>
      <c r="J49" s="487"/>
      <c r="K49" s="487"/>
      <c r="L49" s="488"/>
      <c r="M49" s="531" t="s">
        <v>417</v>
      </c>
      <c r="N49" s="532"/>
      <c r="O49" s="58"/>
    </row>
    <row r="50" spans="1:25" s="16" customFormat="1" ht="13.9" customHeight="1" x14ac:dyDescent="0.25">
      <c r="A50" s="60"/>
      <c r="C50" s="233" t="s">
        <v>260</v>
      </c>
      <c r="D50" s="200"/>
      <c r="E50" s="485" t="s">
        <v>417</v>
      </c>
      <c r="F50" s="486"/>
      <c r="G50" s="530"/>
      <c r="H50" s="530"/>
      <c r="I50" s="233" t="s">
        <v>261</v>
      </c>
      <c r="J50" s="487"/>
      <c r="K50" s="487"/>
      <c r="L50" s="488"/>
      <c r="M50" s="531" t="s">
        <v>417</v>
      </c>
      <c r="N50" s="532"/>
      <c r="O50" s="58"/>
    </row>
    <row r="51" spans="1:25" s="16" customFormat="1" ht="13.9" customHeight="1" x14ac:dyDescent="0.25">
      <c r="A51" s="57"/>
      <c r="C51" s="343" t="s">
        <v>262</v>
      </c>
      <c r="D51" s="256"/>
      <c r="E51" s="475" t="s">
        <v>263</v>
      </c>
      <c r="F51" s="476"/>
      <c r="G51" s="235"/>
      <c r="H51" s="61"/>
      <c r="I51" s="233" t="s">
        <v>264</v>
      </c>
      <c r="J51" s="487"/>
      <c r="K51" s="487"/>
      <c r="L51" s="488"/>
      <c r="M51" s="531" t="s">
        <v>417</v>
      </c>
      <c r="N51" s="532"/>
      <c r="O51" s="58"/>
    </row>
    <row r="52" spans="1:25" s="16" customFormat="1" ht="13.9" customHeight="1" thickBot="1" x14ac:dyDescent="0.3">
      <c r="A52" s="60"/>
      <c r="C52" s="344" t="s">
        <v>391</v>
      </c>
      <c r="D52" s="355"/>
      <c r="E52" s="477" t="s">
        <v>265</v>
      </c>
      <c r="F52" s="478"/>
      <c r="G52" s="236"/>
      <c r="H52" s="61"/>
      <c r="I52" s="237"/>
      <c r="J52" s="507"/>
      <c r="K52" s="507"/>
      <c r="L52" s="507"/>
      <c r="M52" s="507"/>
      <c r="N52" s="508"/>
    </row>
    <row r="53" spans="1:25" s="16" customFormat="1" x14ac:dyDescent="0.25">
      <c r="A53" s="54"/>
      <c r="B53" s="62"/>
      <c r="C53" s="62"/>
      <c r="D53" s="62"/>
      <c r="E53" s="62"/>
      <c r="F53" s="62"/>
      <c r="G53" s="32"/>
      <c r="H53" s="63"/>
      <c r="I53" s="32"/>
      <c r="J53" s="64"/>
      <c r="K53" s="64"/>
      <c r="L53" s="64"/>
      <c r="M53" s="64"/>
      <c r="N53" s="64"/>
      <c r="O53" s="64"/>
    </row>
    <row r="54" spans="1:25" s="16" customFormat="1" ht="15.75" customHeight="1" x14ac:dyDescent="0.25">
      <c r="A54" s="198" t="s">
        <v>424</v>
      </c>
      <c r="B54" s="66"/>
      <c r="C54" s="238"/>
      <c r="D54" s="65"/>
      <c r="E54" s="66"/>
      <c r="F54" s="66"/>
      <c r="G54" s="66"/>
      <c r="H54" s="509"/>
      <c r="I54" s="510"/>
      <c r="J54" s="345" t="s">
        <v>265</v>
      </c>
      <c r="K54" s="66" t="s">
        <v>392</v>
      </c>
      <c r="L54" s="66"/>
      <c r="M54" s="66"/>
      <c r="N54" s="64"/>
      <c r="O54" s="64"/>
      <c r="P54" s="58"/>
    </row>
    <row r="55" spans="1:25" s="16" customFormat="1" x14ac:dyDescent="0.25">
      <c r="A55" s="239"/>
      <c r="B55" s="67"/>
      <c r="C55" s="67"/>
      <c r="D55" s="72"/>
      <c r="E55" s="67"/>
      <c r="F55" s="67"/>
      <c r="G55" s="67"/>
      <c r="H55" s="511" t="s">
        <v>393</v>
      </c>
      <c r="I55" s="511"/>
      <c r="J55" s="512"/>
      <c r="K55" s="512"/>
      <c r="L55" s="512"/>
      <c r="M55" s="512"/>
      <c r="N55" s="513"/>
      <c r="O55" s="513"/>
      <c r="P55" s="58"/>
    </row>
    <row r="56" spans="1:25" s="16" customFormat="1" ht="4.5" customHeight="1" x14ac:dyDescent="0.25">
      <c r="A56" s="239"/>
      <c r="B56" s="67"/>
      <c r="C56" s="67"/>
      <c r="D56" s="72"/>
      <c r="E56" s="67"/>
      <c r="F56" s="67"/>
      <c r="G56" s="67"/>
      <c r="H56" s="242"/>
      <c r="I56" s="242"/>
      <c r="J56" s="243"/>
      <c r="K56" s="243"/>
      <c r="L56" s="243"/>
      <c r="M56" s="243"/>
      <c r="N56" s="244"/>
      <c r="O56" s="244"/>
      <c r="P56" s="58"/>
    </row>
    <row r="57" spans="1:25" s="16" customFormat="1" ht="15.95" customHeight="1" x14ac:dyDescent="0.25">
      <c r="A57" s="198" t="s">
        <v>423</v>
      </c>
      <c r="B57" s="67"/>
      <c r="C57" s="67"/>
      <c r="D57" s="67"/>
      <c r="E57" s="67"/>
      <c r="F57" s="67"/>
      <c r="G57" s="231" t="s">
        <v>21</v>
      </c>
      <c r="H57" s="488"/>
      <c r="I57" s="517"/>
      <c r="J57" s="518"/>
      <c r="K57" s="245"/>
      <c r="L57" s="231" t="s">
        <v>237</v>
      </c>
      <c r="M57" s="514"/>
      <c r="N57" s="515"/>
      <c r="O57" s="516"/>
      <c r="P57" s="267" t="s">
        <v>416</v>
      </c>
    </row>
    <row r="58" spans="1:25" s="16" customFormat="1" x14ac:dyDescent="0.25">
      <c r="A58" s="58"/>
      <c r="B58" s="67"/>
      <c r="C58" s="67"/>
      <c r="D58" s="67"/>
      <c r="E58" s="67"/>
      <c r="F58" s="67"/>
      <c r="G58" s="231"/>
      <c r="H58" s="529" t="s">
        <v>415</v>
      </c>
      <c r="I58" s="529"/>
      <c r="J58" s="240"/>
      <c r="K58" s="240"/>
      <c r="L58" s="231"/>
      <c r="M58" s="528" t="s">
        <v>414</v>
      </c>
      <c r="N58" s="528"/>
      <c r="O58" s="241"/>
      <c r="P58" s="58"/>
    </row>
    <row r="59" spans="1:25" s="16" customFormat="1" ht="15.95" customHeight="1" x14ac:dyDescent="0.25">
      <c r="A59" s="198" t="s">
        <v>267</v>
      </c>
      <c r="B59" s="66"/>
      <c r="C59" s="66"/>
      <c r="D59" s="66"/>
      <c r="E59" s="66"/>
      <c r="F59" s="66"/>
      <c r="G59" s="231" t="s">
        <v>21</v>
      </c>
      <c r="H59" s="488"/>
      <c r="I59" s="517"/>
      <c r="J59" s="518"/>
      <c r="K59" s="245"/>
      <c r="L59" s="231" t="s">
        <v>266</v>
      </c>
      <c r="M59" s="514"/>
      <c r="N59" s="515"/>
      <c r="O59" s="516"/>
      <c r="P59" s="267" t="s">
        <v>416</v>
      </c>
    </row>
    <row r="60" spans="1:25" ht="14.1" customHeight="1" x14ac:dyDescent="0.25">
      <c r="A60" s="55"/>
      <c r="B60" s="55"/>
      <c r="C60" s="29"/>
      <c r="D60" s="29"/>
      <c r="E60" s="29"/>
      <c r="F60" s="29"/>
      <c r="G60" s="29"/>
      <c r="H60" s="29"/>
      <c r="I60" s="55"/>
      <c r="J60" s="29"/>
      <c r="K60" s="29"/>
      <c r="L60" s="55"/>
      <c r="M60" s="29"/>
      <c r="N60" s="29"/>
      <c r="O60" s="29"/>
      <c r="P60" s="29"/>
    </row>
    <row r="61" spans="1:25" ht="14.1" customHeight="1" x14ac:dyDescent="0.25">
      <c r="A61" s="55"/>
      <c r="B61" s="55"/>
      <c r="C61" s="29"/>
      <c r="D61" s="29"/>
      <c r="E61" s="29"/>
      <c r="F61" s="29"/>
      <c r="G61" s="29"/>
      <c r="H61" s="29"/>
      <c r="I61" s="55"/>
      <c r="J61" s="29"/>
      <c r="K61" s="29"/>
      <c r="L61" s="55"/>
      <c r="M61" s="29"/>
      <c r="N61" s="29"/>
      <c r="O61" s="29"/>
      <c r="P61" s="29"/>
    </row>
    <row r="62" spans="1:25" ht="14.1" customHeight="1" x14ac:dyDescent="0.25">
      <c r="A62" s="55"/>
      <c r="B62" s="55"/>
      <c r="C62" s="29"/>
      <c r="D62" s="29"/>
      <c r="E62" s="29"/>
      <c r="F62" s="29"/>
      <c r="G62" s="29"/>
      <c r="H62" s="29"/>
      <c r="I62" s="55"/>
      <c r="J62" s="29"/>
      <c r="K62" s="29"/>
      <c r="L62" s="55"/>
      <c r="M62" s="29"/>
      <c r="N62" s="29"/>
      <c r="O62" s="29"/>
      <c r="P62" s="29"/>
    </row>
    <row r="63" spans="1:25" x14ac:dyDescent="0.25">
      <c r="Y63" s="54"/>
    </row>
    <row r="64" spans="1:25" x14ac:dyDescent="0.25">
      <c r="A64" s="90" t="s">
        <v>394</v>
      </c>
      <c r="B64" s="54"/>
      <c r="Y64" s="50"/>
    </row>
    <row r="65" spans="1:25" ht="15" customHeight="1" x14ac:dyDescent="0.25">
      <c r="A65" s="497" t="s">
        <v>268</v>
      </c>
      <c r="B65" s="497"/>
      <c r="C65" s="497"/>
      <c r="D65" s="497"/>
      <c r="E65" s="497"/>
      <c r="F65" s="497"/>
      <c r="G65" s="497"/>
      <c r="H65" s="497"/>
      <c r="I65" s="497"/>
      <c r="J65" s="497"/>
      <c r="K65" s="497"/>
      <c r="L65" s="497"/>
      <c r="M65" s="497"/>
      <c r="N65" s="497"/>
      <c r="O65" s="497"/>
      <c r="P65" s="497"/>
    </row>
    <row r="66" spans="1:25" x14ac:dyDescent="0.25">
      <c r="A66" s="519"/>
      <c r="B66" s="520"/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1"/>
      <c r="Y66" s="50"/>
    </row>
    <row r="67" spans="1:25" x14ac:dyDescent="0.25">
      <c r="A67" s="522"/>
      <c r="B67" s="523"/>
      <c r="C67" s="523"/>
      <c r="D67" s="523"/>
      <c r="E67" s="523"/>
      <c r="F67" s="523"/>
      <c r="G67" s="523"/>
      <c r="H67" s="523"/>
      <c r="I67" s="523"/>
      <c r="J67" s="523"/>
      <c r="K67" s="523"/>
      <c r="L67" s="523"/>
      <c r="M67" s="523"/>
      <c r="N67" s="523"/>
      <c r="O67" s="523"/>
      <c r="P67" s="524"/>
      <c r="Y67" s="50"/>
    </row>
    <row r="68" spans="1:25" x14ac:dyDescent="0.25">
      <c r="A68" s="522"/>
      <c r="B68" s="523"/>
      <c r="C68" s="523"/>
      <c r="D68" s="523"/>
      <c r="E68" s="523"/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24"/>
      <c r="Y68" s="50"/>
    </row>
    <row r="69" spans="1:25" x14ac:dyDescent="0.25">
      <c r="A69" s="522"/>
      <c r="B69" s="523"/>
      <c r="C69" s="523"/>
      <c r="D69" s="523"/>
      <c r="E69" s="523"/>
      <c r="F69" s="523"/>
      <c r="G69" s="523"/>
      <c r="H69" s="523"/>
      <c r="I69" s="523"/>
      <c r="J69" s="523"/>
      <c r="K69" s="523"/>
      <c r="L69" s="523"/>
      <c r="M69" s="523"/>
      <c r="N69" s="523"/>
      <c r="O69" s="523"/>
      <c r="P69" s="524"/>
    </row>
    <row r="70" spans="1:25" x14ac:dyDescent="0.25">
      <c r="A70" s="522"/>
      <c r="B70" s="523"/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4"/>
      <c r="Y70" s="54"/>
    </row>
    <row r="71" spans="1:25" x14ac:dyDescent="0.25">
      <c r="A71" s="522"/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4"/>
      <c r="Y71" s="50"/>
    </row>
    <row r="72" spans="1:25" x14ac:dyDescent="0.25">
      <c r="A72" s="522"/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4"/>
    </row>
    <row r="73" spans="1:25" x14ac:dyDescent="0.25">
      <c r="A73" s="522"/>
      <c r="B73" s="523"/>
      <c r="C73" s="523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4"/>
    </row>
    <row r="74" spans="1:25" x14ac:dyDescent="0.25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4"/>
    </row>
    <row r="75" spans="1:25" x14ac:dyDescent="0.25">
      <c r="A75" s="522"/>
      <c r="B75" s="523"/>
      <c r="C75" s="523"/>
      <c r="D75" s="523"/>
      <c r="E75" s="523"/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4"/>
    </row>
    <row r="76" spans="1:25" x14ac:dyDescent="0.25">
      <c r="A76" s="522"/>
      <c r="B76" s="523"/>
      <c r="C76" s="523"/>
      <c r="D76" s="523"/>
      <c r="E76" s="523"/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4"/>
    </row>
    <row r="77" spans="1:25" x14ac:dyDescent="0.25">
      <c r="A77" s="522"/>
      <c r="B77" s="523"/>
      <c r="C77" s="523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4"/>
    </row>
    <row r="78" spans="1:25" x14ac:dyDescent="0.25">
      <c r="A78" s="522"/>
      <c r="B78" s="523"/>
      <c r="C78" s="523"/>
      <c r="D78" s="523"/>
      <c r="E78" s="523"/>
      <c r="F78" s="523"/>
      <c r="G78" s="523"/>
      <c r="H78" s="523"/>
      <c r="I78" s="523"/>
      <c r="J78" s="523"/>
      <c r="K78" s="523"/>
      <c r="L78" s="523"/>
      <c r="M78" s="523"/>
      <c r="N78" s="523"/>
      <c r="O78" s="523"/>
      <c r="P78" s="524"/>
    </row>
    <row r="79" spans="1:25" x14ac:dyDescent="0.25">
      <c r="A79" s="522"/>
      <c r="B79" s="523"/>
      <c r="C79" s="523"/>
      <c r="D79" s="523"/>
      <c r="E79" s="523"/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4"/>
    </row>
    <row r="80" spans="1:25" x14ac:dyDescent="0.25">
      <c r="A80" s="522"/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4"/>
    </row>
    <row r="81" spans="1:24" x14ac:dyDescent="0.25">
      <c r="A81" s="522"/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4"/>
    </row>
    <row r="82" spans="1:24" x14ac:dyDescent="0.25">
      <c r="A82" s="522"/>
      <c r="B82" s="523"/>
      <c r="C82" s="523"/>
      <c r="D82" s="523"/>
      <c r="E82" s="523"/>
      <c r="F82" s="523"/>
      <c r="G82" s="523"/>
      <c r="H82" s="523"/>
      <c r="I82" s="523"/>
      <c r="J82" s="523"/>
      <c r="K82" s="523"/>
      <c r="L82" s="523"/>
      <c r="M82" s="523"/>
      <c r="N82" s="523"/>
      <c r="O82" s="523"/>
      <c r="P82" s="524"/>
    </row>
    <row r="83" spans="1:24" x14ac:dyDescent="0.25">
      <c r="A83" s="522"/>
      <c r="B83" s="523"/>
      <c r="C83" s="523"/>
      <c r="D83" s="523"/>
      <c r="E83" s="523"/>
      <c r="F83" s="523"/>
      <c r="G83" s="523"/>
      <c r="H83" s="523"/>
      <c r="I83" s="523"/>
      <c r="J83" s="523"/>
      <c r="K83" s="523"/>
      <c r="L83" s="523"/>
      <c r="M83" s="523"/>
      <c r="N83" s="523"/>
      <c r="O83" s="523"/>
      <c r="P83" s="524"/>
    </row>
    <row r="84" spans="1:24" x14ac:dyDescent="0.25">
      <c r="A84" s="525"/>
      <c r="B84" s="526"/>
      <c r="C84" s="526"/>
      <c r="D84" s="526"/>
      <c r="E84" s="526"/>
      <c r="F84" s="526"/>
      <c r="G84" s="526"/>
      <c r="H84" s="526"/>
      <c r="I84" s="526"/>
      <c r="J84" s="526"/>
      <c r="K84" s="526"/>
      <c r="L84" s="526"/>
      <c r="M84" s="526"/>
      <c r="N84" s="526"/>
      <c r="O84" s="526"/>
      <c r="P84" s="527"/>
    </row>
    <row r="86" spans="1:24" x14ac:dyDescent="0.25">
      <c r="A86" s="90" t="s">
        <v>269</v>
      </c>
      <c r="B86" s="54"/>
    </row>
    <row r="87" spans="1:24" x14ac:dyDescent="0.25">
      <c r="A87" s="498" t="s">
        <v>270</v>
      </c>
      <c r="B87" s="498"/>
      <c r="C87" s="498"/>
      <c r="D87" s="498"/>
      <c r="E87" s="498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</row>
    <row r="88" spans="1:24" x14ac:dyDescent="0.25">
      <c r="A88" s="450"/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2"/>
    </row>
    <row r="89" spans="1:24" x14ac:dyDescent="0.25">
      <c r="A89" s="453"/>
      <c r="B89" s="454"/>
      <c r="C89" s="454"/>
      <c r="D89" s="454"/>
      <c r="E89" s="454"/>
      <c r="F89" s="454"/>
      <c r="G89" s="454"/>
      <c r="H89" s="454"/>
      <c r="I89" s="454"/>
      <c r="J89" s="454"/>
      <c r="K89" s="454"/>
      <c r="L89" s="454"/>
      <c r="M89" s="454"/>
      <c r="N89" s="454"/>
      <c r="O89" s="454"/>
      <c r="P89" s="455"/>
    </row>
    <row r="90" spans="1:24" x14ac:dyDescent="0.25">
      <c r="A90" s="453"/>
      <c r="B90" s="454"/>
      <c r="C90" s="454"/>
      <c r="D90" s="454"/>
      <c r="E90" s="454"/>
      <c r="F90" s="454"/>
      <c r="G90" s="454"/>
      <c r="H90" s="454"/>
      <c r="I90" s="454"/>
      <c r="J90" s="454"/>
      <c r="K90" s="454"/>
      <c r="L90" s="454"/>
      <c r="M90" s="454"/>
      <c r="N90" s="454"/>
      <c r="O90" s="454"/>
      <c r="P90" s="455"/>
    </row>
    <row r="91" spans="1:24" x14ac:dyDescent="0.25">
      <c r="A91" s="453"/>
      <c r="B91" s="454"/>
      <c r="C91" s="454"/>
      <c r="D91" s="454"/>
      <c r="E91" s="454"/>
      <c r="F91" s="454"/>
      <c r="G91" s="454"/>
      <c r="H91" s="454"/>
      <c r="I91" s="454"/>
      <c r="J91" s="454"/>
      <c r="K91" s="454"/>
      <c r="L91" s="454"/>
      <c r="M91" s="454"/>
      <c r="N91" s="454"/>
      <c r="O91" s="454"/>
      <c r="P91" s="455"/>
    </row>
    <row r="92" spans="1:24" x14ac:dyDescent="0.25">
      <c r="A92" s="453"/>
      <c r="B92" s="454"/>
      <c r="C92" s="454"/>
      <c r="D92" s="454"/>
      <c r="E92" s="454"/>
      <c r="F92" s="454"/>
      <c r="G92" s="454"/>
      <c r="H92" s="454"/>
      <c r="I92" s="454"/>
      <c r="J92" s="454"/>
      <c r="K92" s="454"/>
      <c r="L92" s="454"/>
      <c r="M92" s="454"/>
      <c r="N92" s="454"/>
      <c r="O92" s="454"/>
      <c r="P92" s="455"/>
      <c r="U92" s="50"/>
      <c r="V92" s="50"/>
      <c r="W92" s="50"/>
    </row>
    <row r="93" spans="1:24" x14ac:dyDescent="0.25">
      <c r="A93" s="456"/>
      <c r="B93" s="457"/>
      <c r="C93" s="457"/>
      <c r="D93" s="457"/>
      <c r="E93" s="457"/>
      <c r="F93" s="457"/>
      <c r="G93" s="457"/>
      <c r="H93" s="457"/>
      <c r="I93" s="457"/>
      <c r="J93" s="457"/>
      <c r="K93" s="457"/>
      <c r="L93" s="457"/>
      <c r="M93" s="457"/>
      <c r="N93" s="457"/>
      <c r="O93" s="457"/>
      <c r="P93" s="458"/>
      <c r="U93" s="50"/>
      <c r="V93" s="50"/>
      <c r="W93" s="50"/>
    </row>
    <row r="94" spans="1:24" x14ac:dyDescent="0.25">
      <c r="Q94" s="29"/>
    </row>
    <row r="95" spans="1:24" x14ac:dyDescent="0.25">
      <c r="A95" s="54" t="s">
        <v>271</v>
      </c>
      <c r="B95" s="54"/>
      <c r="Q95" s="29"/>
      <c r="U95" s="29"/>
    </row>
    <row r="96" spans="1:24" x14ac:dyDescent="0.25">
      <c r="A96" s="17"/>
      <c r="B96" s="17"/>
      <c r="C96" s="17"/>
      <c r="D96" s="17"/>
      <c r="E96" s="348" t="s">
        <v>406</v>
      </c>
      <c r="F96" s="67"/>
      <c r="G96" s="67"/>
      <c r="H96" s="67"/>
      <c r="I96" s="67"/>
      <c r="J96" s="17"/>
      <c r="K96" s="347" t="s">
        <v>406</v>
      </c>
      <c r="L96" s="16"/>
      <c r="M96" s="16"/>
      <c r="N96" s="16"/>
      <c r="O96" s="16"/>
      <c r="P96" s="16"/>
      <c r="Q96" s="58"/>
      <c r="R96" s="16"/>
      <c r="S96" s="16"/>
      <c r="T96" s="16"/>
      <c r="U96" s="58"/>
      <c r="V96" s="16"/>
      <c r="W96" s="16"/>
      <c r="X96" s="16"/>
    </row>
    <row r="97" spans="1:24" x14ac:dyDescent="0.25">
      <c r="A97" s="73" t="s">
        <v>272</v>
      </c>
      <c r="B97" s="73"/>
      <c r="C97" s="17"/>
      <c r="D97" s="17"/>
      <c r="E97" s="144"/>
      <c r="F97" s="68" t="s">
        <v>273</v>
      </c>
      <c r="G97" s="68"/>
      <c r="H97" s="68"/>
      <c r="I97" s="68"/>
      <c r="J97" s="17"/>
      <c r="K97" s="144"/>
      <c r="L97" s="16" t="s">
        <v>274</v>
      </c>
      <c r="M97" s="16"/>
      <c r="N97" s="16"/>
      <c r="O97" s="16"/>
      <c r="P97" s="16"/>
      <c r="Q97" s="69"/>
      <c r="R97" s="16"/>
      <c r="S97" s="16"/>
      <c r="T97" s="16"/>
      <c r="U97" s="69"/>
      <c r="V97" s="16"/>
      <c r="W97" s="16"/>
      <c r="X97" s="16"/>
    </row>
    <row r="98" spans="1:24" ht="5.85" customHeight="1" x14ac:dyDescent="0.25">
      <c r="A98" s="73"/>
      <c r="B98" s="73"/>
      <c r="C98" s="17"/>
      <c r="D98" s="17"/>
      <c r="E98" s="67"/>
      <c r="F98" s="67"/>
      <c r="G98" s="67"/>
      <c r="H98" s="67"/>
      <c r="I98" s="67"/>
      <c r="J98" s="17"/>
      <c r="K98" s="16"/>
      <c r="L98" s="16"/>
      <c r="M98" s="16"/>
      <c r="N98" s="16"/>
      <c r="O98" s="16"/>
      <c r="P98" s="16"/>
      <c r="Q98" s="58"/>
      <c r="R98" s="70"/>
      <c r="S98" s="16"/>
      <c r="T98" s="16"/>
      <c r="U98" s="58"/>
      <c r="V98" s="70"/>
      <c r="W98" s="16"/>
      <c r="X98" s="16"/>
    </row>
    <row r="99" spans="1:24" x14ac:dyDescent="0.25">
      <c r="A99" s="73" t="s">
        <v>275</v>
      </c>
      <c r="B99" s="73"/>
      <c r="C99" s="17"/>
      <c r="D99" s="17"/>
      <c r="E99" s="144"/>
      <c r="F99" s="68" t="s">
        <v>276</v>
      </c>
      <c r="G99" s="68"/>
      <c r="H99" s="68"/>
      <c r="I99" s="68"/>
      <c r="J99" s="17"/>
      <c r="K99" s="144"/>
      <c r="L99" s="16" t="s">
        <v>277</v>
      </c>
      <c r="M99" s="58"/>
      <c r="N99" s="16"/>
      <c r="O99" s="16"/>
      <c r="P99" s="16"/>
      <c r="Q99" s="69"/>
      <c r="R99" s="16"/>
      <c r="S99" s="16"/>
      <c r="T99" s="16"/>
      <c r="U99" s="69"/>
      <c r="V99" s="16"/>
      <c r="W99" s="16"/>
      <c r="X99" s="16"/>
    </row>
    <row r="100" spans="1:24" x14ac:dyDescent="0.25">
      <c r="A100" s="73"/>
      <c r="B100" s="73"/>
      <c r="C100" s="17"/>
      <c r="D100" s="17"/>
      <c r="E100" s="147"/>
      <c r="F100" s="68"/>
      <c r="G100" s="68"/>
      <c r="H100" s="68"/>
      <c r="I100" s="68"/>
      <c r="J100" s="17"/>
      <c r="K100" s="147"/>
      <c r="L100" s="17"/>
      <c r="M100" s="58"/>
      <c r="N100" s="16"/>
      <c r="O100" s="16"/>
      <c r="P100" s="16"/>
      <c r="Q100" s="69"/>
      <c r="R100" s="16"/>
      <c r="S100" s="16"/>
      <c r="T100" s="16"/>
      <c r="U100" s="69"/>
      <c r="V100" s="16"/>
      <c r="W100" s="16"/>
      <c r="X100" s="16"/>
    </row>
    <row r="101" spans="1:24" x14ac:dyDescent="0.25">
      <c r="A101" s="246" t="s">
        <v>278</v>
      </c>
      <c r="B101" s="246"/>
      <c r="C101" s="17"/>
      <c r="D101" s="17"/>
      <c r="E101" s="17"/>
      <c r="F101" s="17"/>
      <c r="G101" s="17"/>
      <c r="H101" s="17"/>
      <c r="I101" s="17"/>
      <c r="J101" s="17"/>
      <c r="K101" s="16"/>
      <c r="L101" s="16"/>
      <c r="M101" s="16"/>
      <c r="N101" s="16"/>
      <c r="O101" s="16"/>
      <c r="P101" s="16"/>
      <c r="Q101" s="71"/>
      <c r="R101" s="16"/>
      <c r="S101" s="16"/>
      <c r="T101" s="16"/>
      <c r="U101" s="16"/>
      <c r="V101" s="16"/>
      <c r="W101" s="16"/>
      <c r="X101" s="16"/>
    </row>
    <row r="102" spans="1:24" x14ac:dyDescent="0.25">
      <c r="A102" s="144"/>
      <c r="B102" s="68" t="s">
        <v>279</v>
      </c>
      <c r="C102" s="68"/>
      <c r="D102" s="68"/>
      <c r="E102" s="68"/>
      <c r="F102" s="68"/>
      <c r="G102" s="68"/>
      <c r="H102" s="68"/>
      <c r="I102" s="68"/>
      <c r="J102" s="68"/>
      <c r="K102" s="247"/>
      <c r="L102" s="247"/>
      <c r="M102" s="247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s="16" customFormat="1" ht="5.85" customHeight="1" x14ac:dyDescent="0.25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247"/>
      <c r="L103" s="247"/>
      <c r="M103" s="247"/>
    </row>
    <row r="104" spans="1:24" x14ac:dyDescent="0.25">
      <c r="A104" s="73" t="s">
        <v>280</v>
      </c>
      <c r="B104" s="73"/>
      <c r="C104" s="73"/>
      <c r="D104" s="17"/>
      <c r="E104" s="17"/>
      <c r="F104" s="17"/>
      <c r="G104" s="17"/>
      <c r="H104" s="17"/>
      <c r="I104" s="17"/>
      <c r="J104" s="17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x14ac:dyDescent="0.25">
      <c r="A105" s="499"/>
      <c r="B105" s="500"/>
      <c r="C105" s="500"/>
      <c r="D105" s="500"/>
      <c r="E105" s="500"/>
      <c r="F105" s="500"/>
      <c r="G105" s="500"/>
      <c r="H105" s="500"/>
      <c r="I105" s="500"/>
      <c r="J105" s="500"/>
      <c r="K105" s="500"/>
      <c r="L105" s="500"/>
      <c r="M105" s="500"/>
      <c r="N105" s="500"/>
      <c r="O105" s="500"/>
      <c r="P105" s="501"/>
    </row>
    <row r="106" spans="1:24" x14ac:dyDescent="0.25">
      <c r="A106" s="502"/>
      <c r="B106" s="467"/>
      <c r="C106" s="467"/>
      <c r="D106" s="467"/>
      <c r="E106" s="467"/>
      <c r="F106" s="467"/>
      <c r="G106" s="467"/>
      <c r="H106" s="467"/>
      <c r="I106" s="467"/>
      <c r="J106" s="467"/>
      <c r="K106" s="467"/>
      <c r="L106" s="467"/>
      <c r="M106" s="467"/>
      <c r="N106" s="467"/>
      <c r="O106" s="467"/>
      <c r="P106" s="503"/>
    </row>
    <row r="107" spans="1:24" x14ac:dyDescent="0.25">
      <c r="A107" s="504"/>
      <c r="B107" s="505"/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6"/>
    </row>
    <row r="109" spans="1:24" ht="19.5" customHeight="1" thickBot="1" x14ac:dyDescent="0.3">
      <c r="A109" s="2" t="s">
        <v>13</v>
      </c>
    </row>
    <row r="110" spans="1:24" ht="8.25" customHeight="1" x14ac:dyDescent="0.25">
      <c r="A110" s="15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154"/>
    </row>
    <row r="111" spans="1:24" x14ac:dyDescent="0.25">
      <c r="A111" s="218"/>
      <c r="B111" s="144"/>
      <c r="C111" s="68" t="s">
        <v>281</v>
      </c>
      <c r="D111" s="68"/>
      <c r="E111" s="68"/>
      <c r="F111" s="68"/>
      <c r="G111" s="68"/>
      <c r="H111" s="68"/>
      <c r="I111" s="68"/>
      <c r="J111" s="68"/>
      <c r="K111" s="98"/>
      <c r="L111" s="98"/>
      <c r="M111" s="98"/>
      <c r="N111" s="58"/>
      <c r="O111" s="58"/>
      <c r="P111" s="59"/>
      <c r="Q111" s="16"/>
      <c r="R111" s="16"/>
      <c r="S111" s="16"/>
      <c r="T111" s="16"/>
      <c r="U111" s="16"/>
      <c r="V111" s="16"/>
      <c r="W111" s="16"/>
      <c r="X111" s="16"/>
    </row>
    <row r="112" spans="1:24" s="66" customFormat="1" x14ac:dyDescent="0.25">
      <c r="A112" s="218"/>
      <c r="B112" s="346" t="s">
        <v>406</v>
      </c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7"/>
      <c r="O112" s="67"/>
      <c r="P112" s="249"/>
      <c r="Q112" s="67"/>
      <c r="R112" s="67"/>
      <c r="S112" s="67"/>
      <c r="T112" s="67"/>
      <c r="U112" s="67"/>
      <c r="V112" s="67"/>
      <c r="W112" s="67"/>
      <c r="X112" s="67"/>
    </row>
    <row r="113" spans="1:24" x14ac:dyDescent="0.25">
      <c r="A113" s="218"/>
      <c r="B113" s="144"/>
      <c r="C113" s="68" t="s">
        <v>395</v>
      </c>
      <c r="D113" s="68"/>
      <c r="E113" s="68"/>
      <c r="F113" s="68"/>
      <c r="G113" s="68"/>
      <c r="H113" s="68"/>
      <c r="I113" s="68"/>
      <c r="J113" s="68"/>
      <c r="K113" s="98"/>
      <c r="L113" s="98"/>
      <c r="M113" s="98"/>
      <c r="N113" s="58"/>
      <c r="O113" s="58"/>
      <c r="P113" s="59"/>
      <c r="Q113" s="16"/>
      <c r="R113" s="16"/>
      <c r="S113" s="16"/>
      <c r="T113" s="16"/>
      <c r="U113" s="16"/>
      <c r="V113" s="16"/>
      <c r="W113" s="16"/>
      <c r="X113" s="16"/>
    </row>
    <row r="114" spans="1:24" s="66" customFormat="1" x14ac:dyDescent="0.25">
      <c r="A114" s="250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7"/>
      <c r="O114" s="67"/>
      <c r="P114" s="249"/>
      <c r="Q114" s="67"/>
      <c r="R114" s="67"/>
      <c r="S114" s="67"/>
      <c r="T114" s="67"/>
      <c r="U114" s="67"/>
      <c r="V114" s="67"/>
      <c r="W114" s="67"/>
      <c r="X114" s="67"/>
    </row>
    <row r="115" spans="1:24" ht="15.75" customHeight="1" x14ac:dyDescent="0.25">
      <c r="A115" s="251" t="s">
        <v>21</v>
      </c>
      <c r="B115" s="472"/>
      <c r="C115" s="460"/>
      <c r="D115" s="460"/>
      <c r="E115" s="461"/>
      <c r="F115" s="29"/>
      <c r="G115" s="462" t="s">
        <v>236</v>
      </c>
      <c r="H115" s="462"/>
      <c r="I115" s="459"/>
      <c r="J115" s="460"/>
      <c r="K115" s="460"/>
      <c r="L115" s="460"/>
      <c r="M115" s="460"/>
      <c r="N115" s="461"/>
      <c r="O115" s="29"/>
      <c r="P115" s="155"/>
    </row>
    <row r="116" spans="1:24" ht="5.65" customHeight="1" thickBot="1" x14ac:dyDescent="0.3">
      <c r="A116" s="28"/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3"/>
    </row>
    <row r="117" spans="1:2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1:24" ht="19.5" customHeight="1" thickBot="1" x14ac:dyDescent="0.3">
      <c r="A118" s="2" t="s">
        <v>6</v>
      </c>
    </row>
    <row r="119" spans="1:24" ht="8.25" customHeight="1" x14ac:dyDescent="0.25">
      <c r="A119" s="15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154"/>
    </row>
    <row r="120" spans="1:24" x14ac:dyDescent="0.25">
      <c r="A120" s="218"/>
      <c r="B120" s="144"/>
      <c r="C120" s="68" t="s">
        <v>282</v>
      </c>
      <c r="D120" s="68"/>
      <c r="E120" s="68"/>
      <c r="F120" s="68"/>
      <c r="G120" s="68"/>
      <c r="H120" s="68"/>
      <c r="I120" s="68"/>
      <c r="J120" s="68"/>
      <c r="K120" s="98"/>
      <c r="L120" s="98"/>
      <c r="M120" s="98"/>
      <c r="N120" s="58"/>
      <c r="O120" s="58"/>
      <c r="P120" s="59"/>
      <c r="Q120" s="16"/>
      <c r="R120" s="16"/>
      <c r="S120" s="16"/>
      <c r="T120" s="16"/>
      <c r="U120" s="16"/>
      <c r="V120" s="16"/>
      <c r="W120" s="16"/>
      <c r="X120" s="16"/>
    </row>
    <row r="121" spans="1:24" s="66" customFormat="1" x14ac:dyDescent="0.25">
      <c r="A121" s="218"/>
      <c r="B121" s="346" t="s">
        <v>406</v>
      </c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7"/>
      <c r="O121" s="67"/>
      <c r="P121" s="249"/>
      <c r="Q121" s="67"/>
      <c r="R121" s="67"/>
      <c r="S121" s="67"/>
      <c r="T121" s="67"/>
      <c r="U121" s="67"/>
      <c r="V121" s="67"/>
      <c r="W121" s="67"/>
      <c r="X121" s="67"/>
    </row>
    <row r="122" spans="1:24" x14ac:dyDescent="0.25">
      <c r="A122" s="218"/>
      <c r="B122" s="144"/>
      <c r="C122" s="68" t="s">
        <v>396</v>
      </c>
      <c r="D122" s="68"/>
      <c r="E122" s="68"/>
      <c r="F122" s="68"/>
      <c r="G122" s="68"/>
      <c r="H122" s="68"/>
      <c r="I122" s="68"/>
      <c r="J122" s="68"/>
      <c r="K122" s="98"/>
      <c r="L122" s="98"/>
      <c r="M122" s="98"/>
      <c r="N122" s="58"/>
      <c r="O122" s="58"/>
      <c r="P122" s="59"/>
      <c r="Q122" s="16"/>
      <c r="R122" s="16"/>
      <c r="S122" s="16"/>
      <c r="T122" s="16"/>
      <c r="U122" s="16"/>
      <c r="V122" s="16"/>
      <c r="W122" s="16"/>
      <c r="X122" s="16"/>
    </row>
    <row r="123" spans="1:24" s="66" customFormat="1" x14ac:dyDescent="0.25">
      <c r="A123" s="250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7"/>
      <c r="O123" s="67"/>
      <c r="P123" s="249"/>
      <c r="Q123" s="67"/>
      <c r="R123" s="67"/>
      <c r="S123" s="67"/>
      <c r="T123" s="67"/>
      <c r="U123" s="67"/>
      <c r="V123" s="67"/>
      <c r="W123" s="67"/>
      <c r="X123" s="67"/>
    </row>
    <row r="124" spans="1:24" ht="15.75" customHeight="1" x14ac:dyDescent="0.25">
      <c r="A124" s="251" t="s">
        <v>21</v>
      </c>
      <c r="B124" s="459"/>
      <c r="C124" s="460"/>
      <c r="D124" s="460"/>
      <c r="E124" s="461"/>
      <c r="F124" s="29"/>
      <c r="G124" s="462" t="s">
        <v>236</v>
      </c>
      <c r="H124" s="462"/>
      <c r="I124" s="459"/>
      <c r="J124" s="460"/>
      <c r="K124" s="460"/>
      <c r="L124" s="460"/>
      <c r="M124" s="460"/>
      <c r="N124" s="461"/>
      <c r="O124" s="29"/>
      <c r="P124" s="155"/>
    </row>
    <row r="125" spans="1:24" ht="6.4" customHeight="1" thickBot="1" x14ac:dyDescent="0.3">
      <c r="A125" s="28"/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3"/>
    </row>
    <row r="127" spans="1:24" ht="19.5" customHeight="1" thickBot="1" x14ac:dyDescent="0.3">
      <c r="A127" s="2" t="s">
        <v>283</v>
      </c>
    </row>
    <row r="128" spans="1:24" ht="8.25" customHeight="1" x14ac:dyDescent="0.25">
      <c r="A128" s="15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154"/>
    </row>
    <row r="129" spans="1:24" x14ac:dyDescent="0.25">
      <c r="A129" s="218"/>
      <c r="B129" s="144"/>
      <c r="C129" s="68" t="s">
        <v>284</v>
      </c>
      <c r="D129" s="68"/>
      <c r="E129" s="68"/>
      <c r="F129" s="68"/>
      <c r="G129" s="68"/>
      <c r="H129" s="68"/>
      <c r="I129" s="68"/>
      <c r="J129" s="68"/>
      <c r="K129" s="98"/>
      <c r="L129" s="98"/>
      <c r="M129" s="98"/>
      <c r="N129" s="58"/>
      <c r="O129" s="58"/>
      <c r="P129" s="59"/>
      <c r="Q129" s="16"/>
      <c r="R129" s="16"/>
      <c r="S129" s="16"/>
      <c r="T129" s="16"/>
      <c r="U129" s="16"/>
      <c r="V129" s="16"/>
      <c r="W129" s="16"/>
      <c r="X129" s="16"/>
    </row>
    <row r="130" spans="1:24" s="66" customFormat="1" x14ac:dyDescent="0.25">
      <c r="A130" s="250"/>
      <c r="B130" s="346" t="s">
        <v>406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7"/>
      <c r="O130" s="67"/>
      <c r="P130" s="249"/>
      <c r="Q130" s="67"/>
      <c r="R130" s="67"/>
      <c r="S130" s="67"/>
      <c r="T130" s="67"/>
      <c r="U130" s="67"/>
      <c r="V130" s="67"/>
      <c r="W130" s="67"/>
      <c r="X130" s="67"/>
    </row>
    <row r="131" spans="1:24" ht="15.75" customHeight="1" x14ac:dyDescent="0.25">
      <c r="A131" s="251" t="s">
        <v>21</v>
      </c>
      <c r="B131" s="472"/>
      <c r="C131" s="460"/>
      <c r="D131" s="460"/>
      <c r="E131" s="461"/>
      <c r="F131" s="29"/>
      <c r="G131" s="462" t="s">
        <v>236</v>
      </c>
      <c r="H131" s="462"/>
      <c r="I131" s="459"/>
      <c r="J131" s="460"/>
      <c r="K131" s="460"/>
      <c r="L131" s="460"/>
      <c r="M131" s="460"/>
      <c r="N131" s="461"/>
      <c r="O131" s="29"/>
      <c r="P131" s="155"/>
    </row>
    <row r="132" spans="1:24" ht="6.4" customHeight="1" thickBot="1" x14ac:dyDescent="0.3">
      <c r="A132" s="28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3"/>
    </row>
    <row r="133" spans="1:24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spans="1:24" ht="19.5" customHeight="1" thickBot="1" x14ac:dyDescent="0.3">
      <c r="A134" s="2" t="s">
        <v>285</v>
      </c>
    </row>
    <row r="135" spans="1:24" ht="8.25" customHeight="1" x14ac:dyDescent="0.25">
      <c r="A135" s="15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154"/>
    </row>
    <row r="136" spans="1:24" x14ac:dyDescent="0.25">
      <c r="A136" s="218"/>
      <c r="B136" s="144"/>
      <c r="C136" s="68" t="s">
        <v>284</v>
      </c>
      <c r="D136" s="68"/>
      <c r="E136" s="68"/>
      <c r="F136" s="68"/>
      <c r="G136" s="68"/>
      <c r="H136" s="68"/>
      <c r="I136" s="68"/>
      <c r="J136" s="68"/>
      <c r="K136" s="98"/>
      <c r="L136" s="98"/>
      <c r="M136" s="98"/>
      <c r="N136" s="58"/>
      <c r="O136" s="58"/>
      <c r="P136" s="59"/>
      <c r="Q136" s="16"/>
      <c r="R136" s="16"/>
      <c r="S136" s="16"/>
      <c r="T136" s="16"/>
      <c r="U136" s="16"/>
      <c r="V136" s="16"/>
      <c r="W136" s="16"/>
      <c r="X136" s="16"/>
    </row>
    <row r="137" spans="1:24" s="66" customFormat="1" x14ac:dyDescent="0.25">
      <c r="A137" s="250"/>
      <c r="B137" s="346" t="s">
        <v>406</v>
      </c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7"/>
      <c r="O137" s="67"/>
      <c r="P137" s="249"/>
      <c r="Q137" s="67"/>
      <c r="R137" s="67"/>
      <c r="S137" s="67"/>
      <c r="T137" s="67"/>
      <c r="U137" s="67"/>
      <c r="V137" s="67"/>
      <c r="W137" s="67"/>
      <c r="X137" s="67"/>
    </row>
    <row r="138" spans="1:24" ht="15.75" customHeight="1" x14ac:dyDescent="0.25">
      <c r="A138" s="251" t="s">
        <v>21</v>
      </c>
      <c r="B138" s="459"/>
      <c r="C138" s="460"/>
      <c r="D138" s="460"/>
      <c r="E138" s="461"/>
      <c r="F138" s="29"/>
      <c r="G138" s="462" t="s">
        <v>236</v>
      </c>
      <c r="H138" s="462"/>
      <c r="I138" s="459"/>
      <c r="J138" s="460"/>
      <c r="K138" s="460"/>
      <c r="L138" s="460"/>
      <c r="M138" s="460"/>
      <c r="N138" s="461"/>
      <c r="O138" s="29"/>
      <c r="P138" s="155"/>
    </row>
    <row r="139" spans="1:24" ht="5.65" customHeight="1" thickBot="1" x14ac:dyDescent="0.3">
      <c r="A139" s="28"/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3"/>
    </row>
    <row r="141" spans="1:24" ht="15.75" thickBot="1" x14ac:dyDescent="0.3">
      <c r="A141" s="2" t="s">
        <v>286</v>
      </c>
    </row>
    <row r="142" spans="1:24" x14ac:dyDescent="0.25">
      <c r="A142" s="463"/>
      <c r="B142" s="464"/>
      <c r="C142" s="464"/>
      <c r="D142" s="464"/>
      <c r="E142" s="464"/>
      <c r="F142" s="464"/>
      <c r="G142" s="464"/>
      <c r="H142" s="464"/>
      <c r="I142" s="464"/>
      <c r="J142" s="464"/>
      <c r="K142" s="464"/>
      <c r="L142" s="464"/>
      <c r="M142" s="464"/>
      <c r="N142" s="464"/>
      <c r="O142" s="464"/>
      <c r="P142" s="465"/>
    </row>
    <row r="143" spans="1:24" x14ac:dyDescent="0.25">
      <c r="A143" s="466"/>
      <c r="B143" s="467"/>
      <c r="C143" s="467"/>
      <c r="D143" s="467"/>
      <c r="E143" s="467"/>
      <c r="F143" s="467"/>
      <c r="G143" s="467"/>
      <c r="H143" s="467"/>
      <c r="I143" s="467"/>
      <c r="J143" s="467"/>
      <c r="K143" s="467"/>
      <c r="L143" s="467"/>
      <c r="M143" s="467"/>
      <c r="N143" s="467"/>
      <c r="O143" s="467"/>
      <c r="P143" s="468"/>
    </row>
    <row r="144" spans="1:24" x14ac:dyDescent="0.25">
      <c r="A144" s="466"/>
      <c r="B144" s="467"/>
      <c r="C144" s="467"/>
      <c r="D144" s="467"/>
      <c r="E144" s="467"/>
      <c r="F144" s="467"/>
      <c r="G144" s="467"/>
      <c r="H144" s="467"/>
      <c r="I144" s="467"/>
      <c r="J144" s="467"/>
      <c r="K144" s="467"/>
      <c r="L144" s="467"/>
      <c r="M144" s="467"/>
      <c r="N144" s="467"/>
      <c r="O144" s="467"/>
      <c r="P144" s="468"/>
    </row>
    <row r="145" spans="1:16" x14ac:dyDescent="0.25">
      <c r="A145" s="466"/>
      <c r="B145" s="467"/>
      <c r="C145" s="467"/>
      <c r="D145" s="467"/>
      <c r="E145" s="467"/>
      <c r="F145" s="467"/>
      <c r="G145" s="467"/>
      <c r="H145" s="467"/>
      <c r="I145" s="467"/>
      <c r="J145" s="467"/>
      <c r="K145" s="467"/>
      <c r="L145" s="467"/>
      <c r="M145" s="467"/>
      <c r="N145" s="467"/>
      <c r="O145" s="467"/>
      <c r="P145" s="468"/>
    </row>
    <row r="146" spans="1:16" x14ac:dyDescent="0.25">
      <c r="A146" s="466"/>
      <c r="B146" s="467"/>
      <c r="C146" s="467"/>
      <c r="D146" s="467"/>
      <c r="E146" s="467"/>
      <c r="F146" s="467"/>
      <c r="G146" s="467"/>
      <c r="H146" s="467"/>
      <c r="I146" s="467"/>
      <c r="J146" s="467"/>
      <c r="K146" s="467"/>
      <c r="L146" s="467"/>
      <c r="M146" s="467"/>
      <c r="N146" s="467"/>
      <c r="O146" s="467"/>
      <c r="P146" s="468"/>
    </row>
    <row r="147" spans="1:16" x14ac:dyDescent="0.25">
      <c r="A147" s="466"/>
      <c r="B147" s="467"/>
      <c r="C147" s="467"/>
      <c r="D147" s="467"/>
      <c r="E147" s="467"/>
      <c r="F147" s="467"/>
      <c r="G147" s="467"/>
      <c r="H147" s="467"/>
      <c r="I147" s="467"/>
      <c r="J147" s="467"/>
      <c r="K147" s="467"/>
      <c r="L147" s="467"/>
      <c r="M147" s="467"/>
      <c r="N147" s="467"/>
      <c r="O147" s="467"/>
      <c r="P147" s="468"/>
    </row>
    <row r="148" spans="1:16" x14ac:dyDescent="0.25">
      <c r="A148" s="466"/>
      <c r="B148" s="467"/>
      <c r="C148" s="467"/>
      <c r="D148" s="467"/>
      <c r="E148" s="467"/>
      <c r="F148" s="467"/>
      <c r="G148" s="467"/>
      <c r="H148" s="467"/>
      <c r="I148" s="467"/>
      <c r="J148" s="467"/>
      <c r="K148" s="467"/>
      <c r="L148" s="467"/>
      <c r="M148" s="467"/>
      <c r="N148" s="467"/>
      <c r="O148" s="467"/>
      <c r="P148" s="468"/>
    </row>
    <row r="149" spans="1:16" x14ac:dyDescent="0.25">
      <c r="A149" s="466"/>
      <c r="B149" s="467"/>
      <c r="C149" s="467"/>
      <c r="D149" s="467"/>
      <c r="E149" s="467"/>
      <c r="F149" s="467"/>
      <c r="G149" s="467"/>
      <c r="H149" s="467"/>
      <c r="I149" s="467"/>
      <c r="J149" s="467"/>
      <c r="K149" s="467"/>
      <c r="L149" s="467"/>
      <c r="M149" s="467"/>
      <c r="N149" s="467"/>
      <c r="O149" s="467"/>
      <c r="P149" s="468"/>
    </row>
    <row r="150" spans="1:16" ht="15.75" thickBot="1" x14ac:dyDescent="0.3">
      <c r="A150" s="469"/>
      <c r="B150" s="470"/>
      <c r="C150" s="470"/>
      <c r="D150" s="470"/>
      <c r="E150" s="470"/>
      <c r="F150" s="470"/>
      <c r="G150" s="470"/>
      <c r="H150" s="470"/>
      <c r="I150" s="470"/>
      <c r="J150" s="470"/>
      <c r="K150" s="470"/>
      <c r="L150" s="470"/>
      <c r="M150" s="470"/>
      <c r="N150" s="470"/>
      <c r="O150" s="470"/>
      <c r="P150" s="471"/>
    </row>
    <row r="151" spans="1:16" s="32" customFormat="1" x14ac:dyDescent="0.25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</row>
    <row r="152" spans="1:16" ht="19.5" customHeight="1" thickBot="1" x14ac:dyDescent="0.3">
      <c r="A152" s="2" t="s">
        <v>397</v>
      </c>
    </row>
    <row r="153" spans="1:16" ht="8.25" customHeight="1" x14ac:dyDescent="0.25">
      <c r="A153" s="15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154"/>
    </row>
    <row r="154" spans="1:16" ht="15.75" customHeight="1" x14ac:dyDescent="0.25">
      <c r="A154" s="251" t="s">
        <v>21</v>
      </c>
      <c r="B154" s="472"/>
      <c r="C154" s="460"/>
      <c r="D154" s="460"/>
      <c r="E154" s="461"/>
      <c r="F154" s="29"/>
      <c r="G154" s="462" t="s">
        <v>236</v>
      </c>
      <c r="H154" s="462"/>
      <c r="I154" s="459"/>
      <c r="J154" s="460"/>
      <c r="K154" s="460"/>
      <c r="L154" s="460"/>
      <c r="M154" s="460"/>
      <c r="N154" s="461"/>
      <c r="O154" s="29"/>
      <c r="P154" s="155"/>
    </row>
    <row r="155" spans="1:16" ht="5.65" customHeight="1" thickBot="1" x14ac:dyDescent="0.3">
      <c r="A155" s="28"/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3"/>
    </row>
    <row r="157" spans="1:16" ht="19.5" customHeight="1" thickBot="1" x14ac:dyDescent="0.3">
      <c r="A157" s="2" t="s">
        <v>398</v>
      </c>
    </row>
    <row r="158" spans="1:16" ht="8.25" customHeight="1" x14ac:dyDescent="0.25">
      <c r="A158" s="15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154"/>
    </row>
    <row r="159" spans="1:16" ht="15.75" customHeight="1" x14ac:dyDescent="0.25">
      <c r="A159" s="251" t="s">
        <v>21</v>
      </c>
      <c r="B159" s="472"/>
      <c r="C159" s="460"/>
      <c r="D159" s="460"/>
      <c r="E159" s="461"/>
      <c r="F159" s="29"/>
      <c r="G159" s="462" t="s">
        <v>236</v>
      </c>
      <c r="H159" s="462"/>
      <c r="I159" s="459"/>
      <c r="J159" s="460"/>
      <c r="K159" s="460"/>
      <c r="L159" s="460"/>
      <c r="M159" s="460"/>
      <c r="N159" s="461"/>
      <c r="O159" s="29"/>
      <c r="P159" s="155"/>
    </row>
    <row r="160" spans="1:16" ht="6.4" customHeight="1" thickBot="1" x14ac:dyDescent="0.3">
      <c r="A160" s="28"/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3"/>
    </row>
  </sheetData>
  <sheetProtection algorithmName="SHA-512" hashValue="E7zk6fR2YIRS429W31SacJnJxc4DFKB/CLrfLWtsIiQXQTFGdEWF2GhVRSjPmIbcAqfkD3z3XIu5bwxgT9dMIg==" saltValue="dBqeK7rESh2MCAelK15yXw==" spinCount="100000" sheet="1" selectLockedCells="1"/>
  <mergeCells count="86">
    <mergeCell ref="M1:O1"/>
    <mergeCell ref="M58:N58"/>
    <mergeCell ref="H58:I58"/>
    <mergeCell ref="G49:H49"/>
    <mergeCell ref="G50:H50"/>
    <mergeCell ref="M49:N49"/>
    <mergeCell ref="M50:N50"/>
    <mergeCell ref="M51:N51"/>
    <mergeCell ref="E12:P12"/>
    <mergeCell ref="E22:P22"/>
    <mergeCell ref="E23:P23"/>
    <mergeCell ref="A1:F1"/>
    <mergeCell ref="A8:D8"/>
    <mergeCell ref="E8:P8"/>
    <mergeCell ref="M19:P19"/>
    <mergeCell ref="E49:F49"/>
    <mergeCell ref="B154:E154"/>
    <mergeCell ref="G154:H154"/>
    <mergeCell ref="I154:N154"/>
    <mergeCell ref="B159:E159"/>
    <mergeCell ref="G159:H159"/>
    <mergeCell ref="I159:N159"/>
    <mergeCell ref="A65:P65"/>
    <mergeCell ref="A87:P87"/>
    <mergeCell ref="A105:P107"/>
    <mergeCell ref="G115:H115"/>
    <mergeCell ref="J52:N52"/>
    <mergeCell ref="H54:I54"/>
    <mergeCell ref="H55:I55"/>
    <mergeCell ref="J55:M55"/>
    <mergeCell ref="N55:O55"/>
    <mergeCell ref="B115:E115"/>
    <mergeCell ref="I115:N115"/>
    <mergeCell ref="M59:O59"/>
    <mergeCell ref="M57:O57"/>
    <mergeCell ref="H57:J57"/>
    <mergeCell ref="H59:J59"/>
    <mergeCell ref="A66:P84"/>
    <mergeCell ref="M3:P3"/>
    <mergeCell ref="M4:P4"/>
    <mergeCell ref="M5:P5"/>
    <mergeCell ref="E10:H10"/>
    <mergeCell ref="L10:P10"/>
    <mergeCell ref="M6:P6"/>
    <mergeCell ref="E24:P24"/>
    <mergeCell ref="E26:H26"/>
    <mergeCell ref="L26:P26"/>
    <mergeCell ref="E40:H40"/>
    <mergeCell ref="L40:P40"/>
    <mergeCell ref="E28:P28"/>
    <mergeCell ref="E32:H32"/>
    <mergeCell ref="L32:P32"/>
    <mergeCell ref="E33:H33"/>
    <mergeCell ref="L33:P33"/>
    <mergeCell ref="E27:H27"/>
    <mergeCell ref="L27:P27"/>
    <mergeCell ref="E34:P34"/>
    <mergeCell ref="E36:H36"/>
    <mergeCell ref="L36:P36"/>
    <mergeCell ref="E37:H37"/>
    <mergeCell ref="L37:P37"/>
    <mergeCell ref="E38:P38"/>
    <mergeCell ref="E51:F51"/>
    <mergeCell ref="E52:F52"/>
    <mergeCell ref="D48:F48"/>
    <mergeCell ref="J48:N48"/>
    <mergeCell ref="E41:H41"/>
    <mergeCell ref="L41:P41"/>
    <mergeCell ref="E42:P42"/>
    <mergeCell ref="I46:O46"/>
    <mergeCell ref="I47:O47"/>
    <mergeCell ref="E50:F50"/>
    <mergeCell ref="J49:L49"/>
    <mergeCell ref="J50:L50"/>
    <mergeCell ref="J51:L51"/>
    <mergeCell ref="A88:P93"/>
    <mergeCell ref="B138:E138"/>
    <mergeCell ref="G138:H138"/>
    <mergeCell ref="I138:N138"/>
    <mergeCell ref="A142:P150"/>
    <mergeCell ref="B124:E124"/>
    <mergeCell ref="G124:H124"/>
    <mergeCell ref="I124:N124"/>
    <mergeCell ref="B131:E131"/>
    <mergeCell ref="G131:H131"/>
    <mergeCell ref="I131:N131"/>
  </mergeCells>
  <pageMargins left="0.51181102362204722" right="0.51181102362204722" top="0.15748031496062992" bottom="0.11811023622047245" header="0.31496062992125984" footer="0.31496062992125984"/>
  <pageSetup paperSize="9" scale="90" orientation="portrait" r:id="rId1"/>
  <headerFooter>
    <oddFooter>&amp;R&amp;P/&amp;N</oddFooter>
  </headerFooter>
  <rowBreaks count="2" manualBreakCount="2">
    <brk id="63" max="15" man="1"/>
    <brk id="1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9" tint="-0.249977111117893"/>
  </sheetPr>
  <dimension ref="A1:N40"/>
  <sheetViews>
    <sheetView showGridLines="0" zoomScaleNormal="100" zoomScalePageLayoutView="145" workbookViewId="0">
      <selection activeCell="D8" sqref="D8:M8"/>
    </sheetView>
  </sheetViews>
  <sheetFormatPr baseColWidth="10" defaultColWidth="11.42578125" defaultRowHeight="15" x14ac:dyDescent="0.25"/>
  <cols>
    <col min="1" max="1" width="10.42578125" style="27" customWidth="1"/>
    <col min="2" max="2" width="8.7109375" style="27" customWidth="1"/>
    <col min="3" max="3" width="2.5703125" style="27" customWidth="1"/>
    <col min="4" max="4" width="8.7109375" style="27" customWidth="1"/>
    <col min="5" max="5" width="11.42578125" style="27" customWidth="1"/>
    <col min="6" max="7" width="4.85546875" style="27" customWidth="1"/>
    <col min="8" max="8" width="4.42578125" style="27" customWidth="1"/>
    <col min="9" max="9" width="19.42578125" style="27" customWidth="1"/>
    <col min="10" max="10" width="2.85546875" style="27" customWidth="1"/>
    <col min="11" max="11" width="5.5703125" style="27" customWidth="1"/>
    <col min="12" max="12" width="2.85546875" style="27" customWidth="1"/>
    <col min="13" max="13" width="11.42578125" style="27" customWidth="1"/>
    <col min="14" max="14" width="8" style="27" customWidth="1"/>
    <col min="15" max="15" width="4" style="27" customWidth="1"/>
    <col min="16" max="16384" width="11.42578125" style="27"/>
  </cols>
  <sheetData>
    <row r="1" spans="1:13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556" t="s">
        <v>322</v>
      </c>
      <c r="K1" s="557"/>
      <c r="L1" s="557"/>
      <c r="M1" s="261" t="str">
        <f>IF(QV_Jahr="","",QV_Jahr)</f>
        <v/>
      </c>
    </row>
    <row r="2" spans="1:13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8"/>
      <c r="K2" s="18"/>
      <c r="L2" s="106"/>
      <c r="M2" s="106"/>
    </row>
    <row r="3" spans="1:13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438" t="s">
        <v>361</v>
      </c>
      <c r="K3" s="439"/>
      <c r="L3" s="439"/>
      <c r="M3" s="440"/>
    </row>
    <row r="4" spans="1:13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491" t="str">
        <f>IF(K_Nummer="","",K_Nummer)</f>
        <v/>
      </c>
      <c r="K4" s="492"/>
      <c r="L4" s="492"/>
      <c r="M4" s="493"/>
    </row>
    <row r="5" spans="1:13" s="66" customFormat="1" ht="18.399999999999999" customHeight="1" x14ac:dyDescent="0.35">
      <c r="A5" s="107" t="s">
        <v>22</v>
      </c>
      <c r="B5" s="104"/>
      <c r="C5" s="102"/>
      <c r="D5" s="102"/>
      <c r="E5" s="102"/>
      <c r="F5" s="102"/>
      <c r="G5" s="102"/>
      <c r="H5" s="102"/>
      <c r="I5" s="133"/>
      <c r="J5" s="444" t="s">
        <v>387</v>
      </c>
      <c r="K5" s="445"/>
      <c r="L5" s="445"/>
      <c r="M5" s="446"/>
    </row>
    <row r="6" spans="1:13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447" t="str">
        <f>IF(K_Name="","",K_Vorname&amp;" "&amp;K_Name)</f>
        <v/>
      </c>
      <c r="K6" s="448"/>
      <c r="L6" s="448"/>
      <c r="M6" s="449"/>
    </row>
    <row r="7" spans="1:13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3" s="66" customFormat="1" ht="15.4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60"/>
    </row>
    <row r="9" spans="1:13" x14ac:dyDescent="0.25">
      <c r="A9" s="66"/>
      <c r="B9" s="66"/>
      <c r="C9" s="66"/>
      <c r="D9" s="66"/>
      <c r="E9" s="66"/>
      <c r="F9" s="66"/>
      <c r="G9" s="66"/>
    </row>
    <row r="10" spans="1:13" x14ac:dyDescent="0.25">
      <c r="A10" s="566" t="s">
        <v>23</v>
      </c>
      <c r="B10" s="567"/>
      <c r="C10" s="567"/>
      <c r="D10" s="567"/>
      <c r="E10" s="568"/>
      <c r="F10" s="572" t="s">
        <v>24</v>
      </c>
      <c r="G10" s="572"/>
      <c r="H10" s="573" t="s">
        <v>25</v>
      </c>
      <c r="I10" s="573"/>
      <c r="J10" s="573"/>
      <c r="K10" s="573"/>
      <c r="L10" s="573"/>
      <c r="M10" s="573"/>
    </row>
    <row r="11" spans="1:13" ht="15.75" thickBot="1" x14ac:dyDescent="0.3">
      <c r="A11" s="569"/>
      <c r="B11" s="570"/>
      <c r="C11" s="570"/>
      <c r="D11" s="570"/>
      <c r="E11" s="571"/>
      <c r="F11" s="269" t="s">
        <v>26</v>
      </c>
      <c r="G11" s="269" t="s">
        <v>27</v>
      </c>
      <c r="H11" s="574"/>
      <c r="I11" s="574"/>
      <c r="J11" s="574"/>
      <c r="K11" s="574"/>
      <c r="L11" s="574"/>
      <c r="M11" s="574"/>
    </row>
    <row r="12" spans="1:13" ht="15" customHeight="1" x14ac:dyDescent="0.25">
      <c r="A12" s="561" t="s">
        <v>28</v>
      </c>
      <c r="B12" s="562"/>
      <c r="C12" s="562"/>
      <c r="D12" s="562"/>
      <c r="E12" s="563"/>
      <c r="F12" s="268" t="s">
        <v>406</v>
      </c>
      <c r="G12" s="268" t="s">
        <v>406</v>
      </c>
      <c r="H12" s="564"/>
      <c r="I12" s="562"/>
      <c r="J12" s="562"/>
      <c r="K12" s="562"/>
      <c r="L12" s="562"/>
      <c r="M12" s="565"/>
    </row>
    <row r="13" spans="1:13" ht="30" customHeight="1" x14ac:dyDescent="0.25">
      <c r="A13" s="537" t="s">
        <v>29</v>
      </c>
      <c r="B13" s="538"/>
      <c r="C13" s="538"/>
      <c r="D13" s="538"/>
      <c r="E13" s="538"/>
      <c r="F13" s="226"/>
      <c r="G13" s="226"/>
      <c r="H13" s="554"/>
      <c r="I13" s="554"/>
      <c r="J13" s="554"/>
      <c r="K13" s="554"/>
      <c r="L13" s="554"/>
      <c r="M13" s="555"/>
    </row>
    <row r="14" spans="1:13" ht="30" customHeight="1" x14ac:dyDescent="0.25">
      <c r="A14" s="537" t="s">
        <v>30</v>
      </c>
      <c r="B14" s="538"/>
      <c r="C14" s="538"/>
      <c r="D14" s="538"/>
      <c r="E14" s="538"/>
      <c r="F14" s="226"/>
      <c r="G14" s="226"/>
      <c r="H14" s="554"/>
      <c r="I14" s="554"/>
      <c r="J14" s="554"/>
      <c r="K14" s="554"/>
      <c r="L14" s="554"/>
      <c r="M14" s="555"/>
    </row>
    <row r="15" spans="1:13" ht="30" customHeight="1" x14ac:dyDescent="0.25">
      <c r="A15" s="537" t="s">
        <v>31</v>
      </c>
      <c r="B15" s="538"/>
      <c r="C15" s="538"/>
      <c r="D15" s="538"/>
      <c r="E15" s="538"/>
      <c r="F15" s="226"/>
      <c r="G15" s="226"/>
      <c r="H15" s="543"/>
      <c r="I15" s="543"/>
      <c r="J15" s="543"/>
      <c r="K15" s="543"/>
      <c r="L15" s="543"/>
      <c r="M15" s="544"/>
    </row>
    <row r="16" spans="1:13" ht="30" customHeight="1" x14ac:dyDescent="0.25">
      <c r="A16" s="537" t="s">
        <v>32</v>
      </c>
      <c r="B16" s="538"/>
      <c r="C16" s="538"/>
      <c r="D16" s="538"/>
      <c r="E16" s="538"/>
      <c r="F16" s="226"/>
      <c r="G16" s="226"/>
      <c r="H16" s="554"/>
      <c r="I16" s="554"/>
      <c r="J16" s="554"/>
      <c r="K16" s="554"/>
      <c r="L16" s="554"/>
      <c r="M16" s="555"/>
    </row>
    <row r="17" spans="1:14" ht="30" customHeight="1" thickBot="1" x14ac:dyDescent="0.3">
      <c r="A17" s="550" t="s">
        <v>33</v>
      </c>
      <c r="B17" s="551"/>
      <c r="C17" s="551"/>
      <c r="D17" s="551"/>
      <c r="E17" s="551"/>
      <c r="F17" s="228"/>
      <c r="G17" s="228"/>
      <c r="H17" s="552"/>
      <c r="I17" s="552"/>
      <c r="J17" s="552"/>
      <c r="K17" s="552"/>
      <c r="L17" s="552"/>
      <c r="M17" s="553"/>
    </row>
    <row r="18" spans="1:14" ht="13.5" customHeight="1" x14ac:dyDescent="0.25">
      <c r="A18" s="542"/>
      <c r="B18" s="542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66"/>
    </row>
    <row r="19" spans="1:14" ht="15" customHeight="1" thickBot="1" x14ac:dyDescent="0.3">
      <c r="A19" s="545" t="s">
        <v>34</v>
      </c>
      <c r="B19" s="545"/>
      <c r="C19" s="545"/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66"/>
    </row>
    <row r="20" spans="1:14" ht="54.4" customHeight="1" x14ac:dyDescent="0.25">
      <c r="A20" s="546" t="s">
        <v>35</v>
      </c>
      <c r="B20" s="547"/>
      <c r="C20" s="547"/>
      <c r="D20" s="547"/>
      <c r="E20" s="547"/>
      <c r="F20" s="227"/>
      <c r="G20" s="227"/>
      <c r="H20" s="548"/>
      <c r="I20" s="548"/>
      <c r="J20" s="548"/>
      <c r="K20" s="548"/>
      <c r="L20" s="548"/>
      <c r="M20" s="549"/>
      <c r="N20" s="66"/>
    </row>
    <row r="21" spans="1:14" ht="30" customHeight="1" x14ac:dyDescent="0.25">
      <c r="A21" s="537" t="s">
        <v>36</v>
      </c>
      <c r="B21" s="538"/>
      <c r="C21" s="538"/>
      <c r="D21" s="538"/>
      <c r="E21" s="538"/>
      <c r="F21" s="226"/>
      <c r="G21" s="226"/>
      <c r="H21" s="543"/>
      <c r="I21" s="543"/>
      <c r="J21" s="543"/>
      <c r="K21" s="543"/>
      <c r="L21" s="543"/>
      <c r="M21" s="544"/>
      <c r="N21" s="66"/>
    </row>
    <row r="22" spans="1:14" ht="30" customHeight="1" x14ac:dyDescent="0.25">
      <c r="A22" s="537" t="s">
        <v>37</v>
      </c>
      <c r="B22" s="538"/>
      <c r="C22" s="538"/>
      <c r="D22" s="538"/>
      <c r="E22" s="538"/>
      <c r="F22" s="226"/>
      <c r="G22" s="226"/>
      <c r="H22" s="543"/>
      <c r="I22" s="543"/>
      <c r="J22" s="543"/>
      <c r="K22" s="543"/>
      <c r="L22" s="543"/>
      <c r="M22" s="544"/>
      <c r="N22" s="66"/>
    </row>
    <row r="23" spans="1:14" ht="30" customHeight="1" x14ac:dyDescent="0.25">
      <c r="A23" s="537" t="s">
        <v>38</v>
      </c>
      <c r="B23" s="538"/>
      <c r="C23" s="538"/>
      <c r="D23" s="538"/>
      <c r="E23" s="538"/>
      <c r="F23" s="226"/>
      <c r="G23" s="226"/>
      <c r="H23" s="539"/>
      <c r="I23" s="540"/>
      <c r="J23" s="540"/>
      <c r="K23" s="540"/>
      <c r="L23" s="540"/>
      <c r="M23" s="541"/>
      <c r="N23" s="66"/>
    </row>
    <row r="24" spans="1:14" ht="38.25" customHeight="1" x14ac:dyDescent="0.25">
      <c r="A24" s="537" t="s">
        <v>39</v>
      </c>
      <c r="B24" s="538"/>
      <c r="C24" s="538"/>
      <c r="D24" s="538"/>
      <c r="E24" s="538"/>
      <c r="F24" s="226"/>
      <c r="G24" s="226"/>
      <c r="H24" s="554"/>
      <c r="I24" s="554"/>
      <c r="J24" s="554"/>
      <c r="K24" s="554"/>
      <c r="L24" s="554"/>
      <c r="M24" s="555"/>
      <c r="N24" s="66"/>
    </row>
    <row r="25" spans="1:14" ht="48.2" customHeight="1" x14ac:dyDescent="0.25">
      <c r="A25" s="537" t="s">
        <v>40</v>
      </c>
      <c r="B25" s="538"/>
      <c r="C25" s="538"/>
      <c r="D25" s="538"/>
      <c r="E25" s="538"/>
      <c r="F25" s="226"/>
      <c r="G25" s="226"/>
      <c r="H25" s="554"/>
      <c r="I25" s="554"/>
      <c r="J25" s="554"/>
      <c r="K25" s="554"/>
      <c r="L25" s="554"/>
      <c r="M25" s="555"/>
      <c r="N25" s="66"/>
    </row>
    <row r="26" spans="1:14" ht="30" customHeight="1" x14ac:dyDescent="0.25">
      <c r="A26" s="537" t="s">
        <v>348</v>
      </c>
      <c r="B26" s="538"/>
      <c r="C26" s="538"/>
      <c r="D26" s="538"/>
      <c r="E26" s="538"/>
      <c r="F26" s="226"/>
      <c r="G26" s="226"/>
      <c r="H26" s="554"/>
      <c r="I26" s="554"/>
      <c r="J26" s="554"/>
      <c r="K26" s="554"/>
      <c r="L26" s="554"/>
      <c r="M26" s="555"/>
      <c r="N26" s="66"/>
    </row>
    <row r="27" spans="1:14" ht="65.45" customHeight="1" thickBot="1" x14ac:dyDescent="0.3">
      <c r="A27" s="550" t="s">
        <v>349</v>
      </c>
      <c r="B27" s="551"/>
      <c r="C27" s="551"/>
      <c r="D27" s="551"/>
      <c r="E27" s="551"/>
      <c r="F27" s="228"/>
      <c r="G27" s="228"/>
      <c r="H27" s="552"/>
      <c r="I27" s="552"/>
      <c r="J27" s="552"/>
      <c r="K27" s="552"/>
      <c r="L27" s="552"/>
      <c r="M27" s="553"/>
      <c r="N27" s="66"/>
    </row>
    <row r="28" spans="1:14" x14ac:dyDescent="0.25">
      <c r="A28" s="66"/>
      <c r="B28" s="66"/>
      <c r="C28" s="66"/>
      <c r="D28" s="66"/>
      <c r="E28" s="66"/>
      <c r="F28" s="66"/>
      <c r="G28" s="66"/>
      <c r="H28" s="66"/>
      <c r="I28" s="67"/>
      <c r="J28" s="67"/>
      <c r="K28" s="67"/>
      <c r="L28" s="67"/>
      <c r="M28" s="67"/>
      <c r="N28" s="66"/>
    </row>
    <row r="29" spans="1:14" x14ac:dyDescent="0.25">
      <c r="A29" s="90" t="s">
        <v>283</v>
      </c>
      <c r="B29" s="42"/>
      <c r="C29" s="2"/>
      <c r="D29" s="2"/>
      <c r="E29" s="2"/>
      <c r="F29" s="2"/>
      <c r="G29" s="90"/>
      <c r="H29" s="90"/>
      <c r="I29" s="2"/>
      <c r="J29" s="2"/>
      <c r="K29" s="2"/>
      <c r="L29" s="2"/>
      <c r="M29" s="2"/>
    </row>
    <row r="30" spans="1:14" ht="5.85" customHeight="1" x14ac:dyDescent="0.25">
      <c r="A30" s="97"/>
      <c r="B30" s="16"/>
    </row>
    <row r="31" spans="1:14" ht="15" customHeight="1" x14ac:dyDescent="0.25">
      <c r="A31" s="575" t="s">
        <v>377</v>
      </c>
      <c r="B31" s="575"/>
      <c r="C31" s="575"/>
      <c r="D31" s="472"/>
      <c r="E31" s="460"/>
      <c r="F31" s="461"/>
      <c r="H31" s="222"/>
      <c r="I31" s="222" t="s">
        <v>21</v>
      </c>
      <c r="J31" s="488"/>
      <c r="K31" s="517"/>
      <c r="L31" s="517"/>
      <c r="M31" s="518"/>
    </row>
    <row r="32" spans="1:14" ht="5.85" customHeight="1" x14ac:dyDescent="0.25">
      <c r="A32" s="97"/>
      <c r="B32" s="16"/>
      <c r="H32" s="199"/>
      <c r="I32" s="199"/>
      <c r="J32" s="34"/>
      <c r="K32" s="34"/>
      <c r="L32" s="34"/>
      <c r="M32" s="34"/>
    </row>
    <row r="33" spans="1:14" ht="15" customHeight="1" x14ac:dyDescent="0.25">
      <c r="A33" s="575" t="s">
        <v>7</v>
      </c>
      <c r="B33" s="575"/>
      <c r="C33" s="575"/>
      <c r="D33" s="459"/>
      <c r="E33" s="460"/>
      <c r="F33" s="461"/>
      <c r="H33" s="222"/>
      <c r="I33" s="222" t="s">
        <v>236</v>
      </c>
      <c r="J33" s="488"/>
      <c r="K33" s="517"/>
      <c r="L33" s="517"/>
      <c r="M33" s="518"/>
    </row>
    <row r="34" spans="1:14" x14ac:dyDescent="0.25">
      <c r="B34" s="66"/>
      <c r="C34" s="66"/>
      <c r="D34" s="66"/>
      <c r="E34" s="66"/>
      <c r="F34" s="66"/>
      <c r="G34" s="66"/>
      <c r="H34" s="66"/>
      <c r="I34" s="66"/>
      <c r="J34" s="20"/>
      <c r="K34" s="20"/>
      <c r="L34" s="20"/>
      <c r="M34" s="20"/>
      <c r="N34" s="66"/>
    </row>
    <row r="35" spans="1:14" x14ac:dyDescent="0.25">
      <c r="A35" s="90" t="s">
        <v>285</v>
      </c>
      <c r="B35" s="42"/>
      <c r="C35" s="2"/>
      <c r="D35" s="2"/>
      <c r="E35" s="2"/>
      <c r="F35" s="2"/>
      <c r="G35" s="90"/>
      <c r="H35" s="90"/>
      <c r="I35" s="90"/>
      <c r="J35" s="270"/>
      <c r="K35" s="270"/>
      <c r="L35" s="270"/>
      <c r="M35" s="270"/>
    </row>
    <row r="36" spans="1:14" ht="5.85" customHeight="1" x14ac:dyDescent="0.25">
      <c r="A36" s="97"/>
      <c r="B36" s="16"/>
      <c r="J36" s="34"/>
      <c r="K36" s="34"/>
      <c r="L36" s="34"/>
      <c r="M36" s="34"/>
    </row>
    <row r="37" spans="1:14" ht="15" customHeight="1" x14ac:dyDescent="0.25">
      <c r="A37" s="575" t="s">
        <v>377</v>
      </c>
      <c r="B37" s="575"/>
      <c r="C37" s="575"/>
      <c r="D37" s="459"/>
      <c r="E37" s="460"/>
      <c r="F37" s="461"/>
      <c r="H37" s="222"/>
      <c r="I37" s="222" t="s">
        <v>21</v>
      </c>
      <c r="J37" s="488"/>
      <c r="K37" s="517"/>
      <c r="L37" s="517"/>
      <c r="M37" s="518"/>
    </row>
    <row r="38" spans="1:14" ht="5.85" customHeight="1" x14ac:dyDescent="0.25">
      <c r="A38" s="97"/>
      <c r="B38" s="16"/>
      <c r="H38" s="199"/>
      <c r="I38" s="199"/>
      <c r="J38" s="34"/>
      <c r="K38" s="34"/>
      <c r="L38" s="34"/>
      <c r="M38" s="34"/>
    </row>
    <row r="39" spans="1:14" ht="15" customHeight="1" x14ac:dyDescent="0.25">
      <c r="A39" s="575" t="s">
        <v>7</v>
      </c>
      <c r="B39" s="575"/>
      <c r="C39" s="575"/>
      <c r="D39" s="459"/>
      <c r="E39" s="460"/>
      <c r="F39" s="461"/>
      <c r="H39" s="222"/>
      <c r="I39" s="222" t="s">
        <v>236</v>
      </c>
      <c r="J39" s="488"/>
      <c r="K39" s="517"/>
      <c r="L39" s="517"/>
      <c r="M39" s="518"/>
    </row>
    <row r="40" spans="1:14" ht="8.25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</sheetData>
  <sheetProtection algorithmName="SHA-512" hashValue="0AcNuUUuefD1ysL/b/uV2TdSpy/iiTeSHot6ie1G6CbNjIm7jmIkb4byP8RISiIWb69lL/2tfYMy/ONn33RFAg==" saltValue="eI3Unj4K+IK5LTU4gBNAtw==" spinCount="100000" sheet="1" selectLockedCells="1"/>
  <mergeCells count="52">
    <mergeCell ref="A37:C37"/>
    <mergeCell ref="D37:F37"/>
    <mergeCell ref="J37:M37"/>
    <mergeCell ref="A39:C39"/>
    <mergeCell ref="D39:F39"/>
    <mergeCell ref="J39:M39"/>
    <mergeCell ref="A31:C31"/>
    <mergeCell ref="D31:F31"/>
    <mergeCell ref="A33:C33"/>
    <mergeCell ref="D33:F33"/>
    <mergeCell ref="J31:M31"/>
    <mergeCell ref="J33:M33"/>
    <mergeCell ref="A13:E13"/>
    <mergeCell ref="H13:M13"/>
    <mergeCell ref="J1:L1"/>
    <mergeCell ref="J3:M3"/>
    <mergeCell ref="J4:M4"/>
    <mergeCell ref="J5:M5"/>
    <mergeCell ref="J6:M6"/>
    <mergeCell ref="D8:M8"/>
    <mergeCell ref="A12:E12"/>
    <mergeCell ref="H12:M12"/>
    <mergeCell ref="A1:F1"/>
    <mergeCell ref="A10:E11"/>
    <mergeCell ref="F10:G10"/>
    <mergeCell ref="H10:M11"/>
    <mergeCell ref="A14:E14"/>
    <mergeCell ref="H14:M14"/>
    <mergeCell ref="A16:E16"/>
    <mergeCell ref="H16:M16"/>
    <mergeCell ref="A17:E17"/>
    <mergeCell ref="H17:M17"/>
    <mergeCell ref="A15:E15"/>
    <mergeCell ref="H15:M15"/>
    <mergeCell ref="A27:E27"/>
    <mergeCell ref="H27:M27"/>
    <mergeCell ref="A24:E24"/>
    <mergeCell ref="H24:M24"/>
    <mergeCell ref="A25:E25"/>
    <mergeCell ref="H25:M25"/>
    <mergeCell ref="A26:E26"/>
    <mergeCell ref="H26:M26"/>
    <mergeCell ref="A23:E23"/>
    <mergeCell ref="H23:M23"/>
    <mergeCell ref="A18:M18"/>
    <mergeCell ref="H21:M21"/>
    <mergeCell ref="H22:M22"/>
    <mergeCell ref="A19:M19"/>
    <mergeCell ref="A20:E20"/>
    <mergeCell ref="H20:M20"/>
    <mergeCell ref="A21:E21"/>
    <mergeCell ref="A22:E22"/>
  </mergeCells>
  <pageMargins left="0.51181102362204722" right="0.51181102362204722" top="0.39370078740157483" bottom="0.39370078740157483" header="0.31496062992125984" footer="0.31496062992125984"/>
  <pageSetup paperSize="9" scale="88" orientation="portrait" r:id="rId1"/>
  <headerFooter>
    <oddFooter>&amp;R&amp;8&amp;P/&amp;N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9" tint="-0.249977111117893"/>
  </sheetPr>
  <dimension ref="A1:P50"/>
  <sheetViews>
    <sheetView zoomScaleNormal="100" zoomScalePageLayoutView="145" workbookViewId="0">
      <selection activeCell="D21" sqref="D21"/>
    </sheetView>
  </sheetViews>
  <sheetFormatPr baseColWidth="10" defaultColWidth="10.7109375" defaultRowHeight="15" x14ac:dyDescent="0.25"/>
  <cols>
    <col min="1" max="1" width="11.42578125" style="27" customWidth="1"/>
    <col min="2" max="2" width="10.28515625" style="27" bestFit="1" customWidth="1"/>
    <col min="3" max="3" width="8.140625" style="27" customWidth="1"/>
    <col min="4" max="4" width="7.7109375" style="27" customWidth="1"/>
    <col min="5" max="5" width="10.7109375" style="27"/>
    <col min="6" max="11" width="7" style="27" customWidth="1"/>
    <col min="12" max="12" width="8.140625" style="27" customWidth="1"/>
    <col min="13" max="13" width="7.42578125" style="27" customWidth="1"/>
    <col min="14" max="14" width="11.42578125" style="27" customWidth="1"/>
    <col min="15" max="15" width="13.85546875" style="27" customWidth="1"/>
    <col min="16" max="16384" width="10.7109375" style="27"/>
  </cols>
  <sheetData>
    <row r="1" spans="1:16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133"/>
      <c r="M1" s="262" t="s">
        <v>322</v>
      </c>
      <c r="N1" s="264"/>
      <c r="O1" s="261" t="str">
        <f>IF(QV_Jahr="","",QV_Jahr)</f>
        <v/>
      </c>
    </row>
    <row r="2" spans="1:16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67"/>
      <c r="J2" s="18"/>
      <c r="K2" s="18"/>
      <c r="L2" s="18"/>
      <c r="M2" s="18"/>
    </row>
    <row r="3" spans="1:16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67"/>
      <c r="J3" s="149"/>
      <c r="K3" s="149"/>
      <c r="L3" s="149"/>
      <c r="M3" s="438" t="s">
        <v>361</v>
      </c>
      <c r="N3" s="439"/>
      <c r="O3" s="440"/>
    </row>
    <row r="4" spans="1:16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67"/>
      <c r="J4" s="76"/>
      <c r="K4" s="76"/>
      <c r="L4" s="76"/>
      <c r="M4" s="491" t="str">
        <f>IF(K_Nummer="","",K_Nummer)</f>
        <v/>
      </c>
      <c r="N4" s="492"/>
      <c r="O4" s="493"/>
    </row>
    <row r="5" spans="1:16" s="66" customFormat="1" ht="18.399999999999999" customHeight="1" x14ac:dyDescent="0.35">
      <c r="A5" s="107" t="s">
        <v>41</v>
      </c>
      <c r="B5" s="104"/>
      <c r="C5" s="102"/>
      <c r="D5" s="102"/>
      <c r="E5" s="102"/>
      <c r="F5" s="102"/>
      <c r="G5" s="102"/>
      <c r="H5" s="102"/>
      <c r="I5" s="67"/>
      <c r="J5" s="76"/>
      <c r="K5" s="76"/>
      <c r="L5" s="76"/>
      <c r="M5" s="444" t="s">
        <v>387</v>
      </c>
      <c r="N5" s="445"/>
      <c r="O5" s="446"/>
    </row>
    <row r="6" spans="1:16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133"/>
      <c r="M6" s="447" t="str">
        <f>IF(K_Name="","",K_Vorname&amp;" "&amp;K_Name)</f>
        <v/>
      </c>
      <c r="N6" s="448"/>
      <c r="O6" s="449"/>
    </row>
    <row r="7" spans="1:16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6" s="66" customFormat="1" ht="15.4" customHeight="1" x14ac:dyDescent="0.25">
      <c r="A8" s="533" t="s">
        <v>3</v>
      </c>
      <c r="B8" s="533"/>
      <c r="C8" s="533"/>
      <c r="D8" s="533"/>
      <c r="E8" s="534" t="str">
        <f>IF(Titel_Aufg="","",Titel_Aufg)</f>
        <v/>
      </c>
      <c r="F8" s="535"/>
      <c r="G8" s="535"/>
      <c r="H8" s="535"/>
      <c r="I8" s="535"/>
      <c r="J8" s="535"/>
      <c r="K8" s="535"/>
      <c r="L8" s="535"/>
      <c r="M8" s="535"/>
      <c r="N8" s="535"/>
      <c r="O8" s="535"/>
    </row>
    <row r="9" spans="1:16" s="32" customForma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74"/>
    </row>
    <row r="10" spans="1:16" ht="15.75" thickBot="1" x14ac:dyDescent="0.3">
      <c r="A10" s="75" t="s">
        <v>42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35"/>
    </row>
    <row r="11" spans="1:16" x14ac:dyDescent="0.25">
      <c r="A11" s="156" t="s">
        <v>21</v>
      </c>
      <c r="B11" s="223" t="s">
        <v>43</v>
      </c>
      <c r="C11" s="577" t="s">
        <v>44</v>
      </c>
      <c r="D11" s="577"/>
      <c r="E11" s="224" t="s">
        <v>45</v>
      </c>
      <c r="F11" s="578" t="s">
        <v>46</v>
      </c>
      <c r="G11" s="578"/>
      <c r="H11" s="578"/>
      <c r="I11" s="578"/>
      <c r="J11" s="578"/>
      <c r="K11" s="578"/>
      <c r="L11" s="578"/>
      <c r="M11" s="578"/>
      <c r="N11" s="578"/>
      <c r="O11" s="579"/>
      <c r="P11" s="35"/>
    </row>
    <row r="12" spans="1:16" ht="15.95" customHeight="1" x14ac:dyDescent="0.25">
      <c r="A12" s="356"/>
      <c r="B12" s="257"/>
      <c r="C12" s="576"/>
      <c r="D12" s="576"/>
      <c r="E12" s="257"/>
      <c r="F12" s="576"/>
      <c r="G12" s="576"/>
      <c r="H12" s="576"/>
      <c r="I12" s="576"/>
      <c r="J12" s="576"/>
      <c r="K12" s="576"/>
      <c r="L12" s="576"/>
      <c r="M12" s="576"/>
      <c r="N12" s="576"/>
      <c r="O12" s="582"/>
      <c r="P12" s="35"/>
    </row>
    <row r="13" spans="1:16" ht="15.95" customHeight="1" x14ac:dyDescent="0.25">
      <c r="A13" s="357"/>
      <c r="B13" s="257"/>
      <c r="C13" s="576"/>
      <c r="D13" s="576"/>
      <c r="E13" s="257"/>
      <c r="F13" s="576"/>
      <c r="G13" s="576"/>
      <c r="H13" s="576"/>
      <c r="I13" s="576"/>
      <c r="J13" s="576"/>
      <c r="K13" s="576"/>
      <c r="L13" s="576"/>
      <c r="M13" s="576"/>
      <c r="N13" s="576"/>
      <c r="O13" s="582"/>
      <c r="P13" s="35"/>
    </row>
    <row r="14" spans="1:16" ht="15.95" customHeight="1" x14ac:dyDescent="0.25">
      <c r="A14" s="357"/>
      <c r="B14" s="257"/>
      <c r="C14" s="576"/>
      <c r="D14" s="576"/>
      <c r="E14" s="257"/>
      <c r="F14" s="576"/>
      <c r="G14" s="576"/>
      <c r="H14" s="576"/>
      <c r="I14" s="576"/>
      <c r="J14" s="576"/>
      <c r="K14" s="576"/>
      <c r="L14" s="576"/>
      <c r="M14" s="576"/>
      <c r="N14" s="576"/>
      <c r="O14" s="582"/>
      <c r="P14" s="35"/>
    </row>
    <row r="15" spans="1:16" ht="15.95" customHeight="1" x14ac:dyDescent="0.25">
      <c r="A15" s="357"/>
      <c r="B15" s="257"/>
      <c r="C15" s="576"/>
      <c r="D15" s="576"/>
      <c r="E15" s="257"/>
      <c r="F15" s="576"/>
      <c r="G15" s="576"/>
      <c r="H15" s="576"/>
      <c r="I15" s="576"/>
      <c r="J15" s="576"/>
      <c r="K15" s="576"/>
      <c r="L15" s="576"/>
      <c r="M15" s="576"/>
      <c r="N15" s="576"/>
      <c r="O15" s="582"/>
      <c r="P15" s="35"/>
    </row>
    <row r="16" spans="1:16" ht="15.95" customHeight="1" x14ac:dyDescent="0.25">
      <c r="A16" s="357"/>
      <c r="B16" s="257"/>
      <c r="C16" s="576"/>
      <c r="D16" s="576"/>
      <c r="E16" s="257"/>
      <c r="F16" s="576"/>
      <c r="G16" s="576"/>
      <c r="H16" s="576"/>
      <c r="I16" s="576"/>
      <c r="J16" s="576"/>
      <c r="K16" s="576"/>
      <c r="L16" s="576"/>
      <c r="M16" s="576"/>
      <c r="N16" s="576"/>
      <c r="O16" s="582"/>
      <c r="P16" s="35"/>
    </row>
    <row r="17" spans="1:15" ht="15.95" customHeight="1" thickBot="1" x14ac:dyDescent="0.3">
      <c r="A17" s="358"/>
      <c r="B17" s="359"/>
      <c r="C17" s="583"/>
      <c r="D17" s="583"/>
      <c r="E17" s="359"/>
      <c r="F17" s="583"/>
      <c r="G17" s="583"/>
      <c r="H17" s="583"/>
      <c r="I17" s="583"/>
      <c r="J17" s="583"/>
      <c r="K17" s="583"/>
      <c r="L17" s="583"/>
      <c r="M17" s="583"/>
      <c r="N17" s="583"/>
      <c r="O17" s="584"/>
    </row>
    <row r="19" spans="1:15" ht="15.75" thickBot="1" x14ac:dyDescent="0.3">
      <c r="A19" s="2" t="s">
        <v>41</v>
      </c>
    </row>
    <row r="20" spans="1:15" ht="33" customHeight="1" x14ac:dyDescent="0.25">
      <c r="A20" s="156" t="s">
        <v>21</v>
      </c>
      <c r="B20" s="223" t="s">
        <v>47</v>
      </c>
      <c r="C20" s="223" t="s">
        <v>48</v>
      </c>
      <c r="D20" s="223" t="s">
        <v>49</v>
      </c>
      <c r="E20" s="580" t="s">
        <v>50</v>
      </c>
      <c r="F20" s="580"/>
      <c r="G20" s="580"/>
      <c r="H20" s="580"/>
      <c r="I20" s="580"/>
      <c r="J20" s="580"/>
      <c r="K20" s="580"/>
      <c r="L20" s="581" t="s">
        <v>390</v>
      </c>
      <c r="M20" s="581"/>
      <c r="N20" s="581"/>
      <c r="O20" s="225" t="s">
        <v>389</v>
      </c>
    </row>
    <row r="21" spans="1:15" ht="34.5" customHeight="1" x14ac:dyDescent="0.25">
      <c r="A21" s="357"/>
      <c r="B21" s="257"/>
      <c r="C21" s="257"/>
      <c r="D21" s="257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360"/>
    </row>
    <row r="22" spans="1:15" ht="34.5" customHeight="1" x14ac:dyDescent="0.25">
      <c r="A22" s="357"/>
      <c r="B22" s="257"/>
      <c r="C22" s="257"/>
      <c r="D22" s="257"/>
      <c r="E22" s="576"/>
      <c r="F22" s="576"/>
      <c r="G22" s="576"/>
      <c r="H22" s="576"/>
      <c r="I22" s="576"/>
      <c r="J22" s="576"/>
      <c r="K22" s="576"/>
      <c r="L22" s="576"/>
      <c r="M22" s="576"/>
      <c r="N22" s="576"/>
      <c r="O22" s="360"/>
    </row>
    <row r="23" spans="1:15" ht="34.5" customHeight="1" thickBot="1" x14ac:dyDescent="0.3">
      <c r="A23" s="357"/>
      <c r="B23" s="257"/>
      <c r="C23" s="257"/>
      <c r="D23" s="257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360"/>
    </row>
    <row r="24" spans="1:15" ht="34.5" customHeight="1" x14ac:dyDescent="0.25">
      <c r="A24" s="156" t="s">
        <v>21</v>
      </c>
      <c r="B24" s="223" t="s">
        <v>47</v>
      </c>
      <c r="C24" s="223" t="s">
        <v>48</v>
      </c>
      <c r="D24" s="223" t="s">
        <v>49</v>
      </c>
      <c r="E24" s="580" t="s">
        <v>50</v>
      </c>
      <c r="F24" s="580"/>
      <c r="G24" s="580"/>
      <c r="H24" s="580"/>
      <c r="I24" s="580"/>
      <c r="J24" s="580"/>
      <c r="K24" s="580"/>
      <c r="L24" s="581" t="s">
        <v>390</v>
      </c>
      <c r="M24" s="581"/>
      <c r="N24" s="581"/>
      <c r="O24" s="225" t="s">
        <v>389</v>
      </c>
    </row>
    <row r="25" spans="1:15" ht="34.5" customHeight="1" x14ac:dyDescent="0.25">
      <c r="A25" s="357"/>
      <c r="B25" s="257"/>
      <c r="C25" s="257"/>
      <c r="D25" s="257"/>
      <c r="E25" s="576"/>
      <c r="F25" s="576"/>
      <c r="G25" s="576"/>
      <c r="H25" s="576"/>
      <c r="I25" s="576"/>
      <c r="J25" s="576"/>
      <c r="K25" s="576"/>
      <c r="L25" s="576"/>
      <c r="M25" s="576"/>
      <c r="N25" s="576"/>
      <c r="O25" s="360"/>
    </row>
    <row r="26" spans="1:15" ht="34.5" customHeight="1" x14ac:dyDescent="0.25">
      <c r="A26" s="357"/>
      <c r="B26" s="257"/>
      <c r="C26" s="257"/>
      <c r="D26" s="257"/>
      <c r="E26" s="576"/>
      <c r="F26" s="576"/>
      <c r="G26" s="576"/>
      <c r="H26" s="576"/>
      <c r="I26" s="576"/>
      <c r="J26" s="576"/>
      <c r="K26" s="576"/>
      <c r="L26" s="576"/>
      <c r="M26" s="576"/>
      <c r="N26" s="576"/>
      <c r="O26" s="360"/>
    </row>
    <row r="27" spans="1:15" ht="34.5" customHeight="1" x14ac:dyDescent="0.25">
      <c r="A27" s="357"/>
      <c r="B27" s="257"/>
      <c r="C27" s="257"/>
      <c r="D27" s="257"/>
      <c r="E27" s="576"/>
      <c r="F27" s="576"/>
      <c r="G27" s="576"/>
      <c r="H27" s="576"/>
      <c r="I27" s="576"/>
      <c r="J27" s="576"/>
      <c r="K27" s="576"/>
      <c r="L27" s="576"/>
      <c r="M27" s="576"/>
      <c r="N27" s="576"/>
      <c r="O27" s="360"/>
    </row>
    <row r="28" spans="1:15" ht="34.5" customHeight="1" x14ac:dyDescent="0.25">
      <c r="A28" s="357"/>
      <c r="B28" s="257"/>
      <c r="C28" s="257"/>
      <c r="D28" s="257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360"/>
    </row>
    <row r="29" spans="1:15" ht="34.5" customHeight="1" x14ac:dyDescent="0.25">
      <c r="A29" s="357"/>
      <c r="B29" s="257"/>
      <c r="C29" s="257"/>
      <c r="D29" s="257"/>
      <c r="E29" s="576"/>
      <c r="F29" s="576"/>
      <c r="G29" s="576"/>
      <c r="H29" s="576"/>
      <c r="I29" s="576"/>
      <c r="J29" s="576"/>
      <c r="K29" s="576"/>
      <c r="L29" s="576"/>
      <c r="M29" s="576"/>
      <c r="N29" s="576"/>
      <c r="O29" s="360"/>
    </row>
    <row r="30" spans="1:15" ht="34.5" customHeight="1" x14ac:dyDescent="0.25">
      <c r="A30" s="357"/>
      <c r="B30" s="257"/>
      <c r="C30" s="257"/>
      <c r="D30" s="257"/>
      <c r="E30" s="576"/>
      <c r="F30" s="576"/>
      <c r="G30" s="576"/>
      <c r="H30" s="576"/>
      <c r="I30" s="576"/>
      <c r="J30" s="576"/>
      <c r="K30" s="576"/>
      <c r="L30" s="576"/>
      <c r="M30" s="576"/>
      <c r="N30" s="576"/>
      <c r="O30" s="360"/>
    </row>
    <row r="31" spans="1:15" ht="34.5" customHeight="1" x14ac:dyDescent="0.25">
      <c r="A31" s="357"/>
      <c r="B31" s="257"/>
      <c r="C31" s="257"/>
      <c r="D31" s="257"/>
      <c r="E31" s="576"/>
      <c r="F31" s="576"/>
      <c r="G31" s="576"/>
      <c r="H31" s="576"/>
      <c r="I31" s="576"/>
      <c r="J31" s="576"/>
      <c r="K31" s="576"/>
      <c r="L31" s="576"/>
      <c r="M31" s="576"/>
      <c r="N31" s="576"/>
      <c r="O31" s="360"/>
    </row>
    <row r="32" spans="1:15" ht="34.5" customHeight="1" x14ac:dyDescent="0.25">
      <c r="A32" s="357"/>
      <c r="B32" s="257"/>
      <c r="C32" s="257"/>
      <c r="D32" s="257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360"/>
    </row>
    <row r="33" spans="1:15" ht="34.5" customHeight="1" x14ac:dyDescent="0.25">
      <c r="A33" s="357"/>
      <c r="B33" s="257"/>
      <c r="C33" s="257"/>
      <c r="D33" s="257"/>
      <c r="E33" s="576"/>
      <c r="F33" s="576"/>
      <c r="G33" s="576"/>
      <c r="H33" s="576"/>
      <c r="I33" s="576"/>
      <c r="J33" s="576"/>
      <c r="K33" s="576"/>
      <c r="L33" s="576"/>
      <c r="M33" s="576"/>
      <c r="N33" s="576"/>
      <c r="O33" s="360"/>
    </row>
    <row r="34" spans="1:15" ht="34.5" customHeight="1" x14ac:dyDescent="0.25">
      <c r="A34" s="357"/>
      <c r="B34" s="257"/>
      <c r="C34" s="257"/>
      <c r="D34" s="257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360"/>
    </row>
    <row r="35" spans="1:15" ht="34.5" customHeight="1" x14ac:dyDescent="0.25">
      <c r="A35" s="357"/>
      <c r="B35" s="257"/>
      <c r="C35" s="257"/>
      <c r="D35" s="257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360"/>
    </row>
    <row r="36" spans="1:15" ht="34.5" customHeight="1" x14ac:dyDescent="0.25">
      <c r="A36" s="357"/>
      <c r="B36" s="257"/>
      <c r="C36" s="257"/>
      <c r="D36" s="257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360"/>
    </row>
    <row r="38" spans="1:15" x14ac:dyDescent="0.25">
      <c r="A38" s="2" t="s">
        <v>405</v>
      </c>
    </row>
    <row r="40" spans="1:15" x14ac:dyDescent="0.25">
      <c r="A40" s="90" t="s">
        <v>6</v>
      </c>
      <c r="B40" s="42"/>
      <c r="C40" s="2"/>
      <c r="D40" s="2"/>
      <c r="E40" s="2"/>
      <c r="F40" s="2"/>
      <c r="G40" s="90"/>
      <c r="H40" s="90"/>
      <c r="I40" s="2"/>
      <c r="J40" s="2"/>
      <c r="K40" s="2"/>
      <c r="L40" s="2"/>
      <c r="M40" s="2"/>
    </row>
    <row r="41" spans="1:15" ht="5.85" customHeight="1" x14ac:dyDescent="0.25">
      <c r="A41" s="97"/>
      <c r="B41" s="16"/>
    </row>
    <row r="42" spans="1:15" ht="15" customHeight="1" x14ac:dyDescent="0.25">
      <c r="A42" s="575" t="s">
        <v>377</v>
      </c>
      <c r="B42" s="575"/>
      <c r="C42" s="575"/>
      <c r="D42" s="459"/>
      <c r="E42" s="460"/>
      <c r="F42" s="461"/>
      <c r="H42" s="222"/>
      <c r="I42" s="222"/>
      <c r="J42" s="585" t="s">
        <v>21</v>
      </c>
      <c r="K42" s="585"/>
      <c r="L42" s="585"/>
      <c r="M42" s="488"/>
      <c r="N42" s="517"/>
      <c r="O42" s="518"/>
    </row>
    <row r="43" spans="1:15" ht="5.85" customHeight="1" x14ac:dyDescent="0.25">
      <c r="A43" s="97"/>
      <c r="B43" s="16"/>
      <c r="H43" s="199"/>
      <c r="I43" s="199"/>
      <c r="J43" s="199"/>
      <c r="M43" s="34"/>
      <c r="N43" s="34"/>
      <c r="O43" s="34"/>
    </row>
    <row r="44" spans="1:15" ht="15" customHeight="1" x14ac:dyDescent="0.25">
      <c r="A44" s="575" t="s">
        <v>7</v>
      </c>
      <c r="B44" s="575"/>
      <c r="C44" s="575"/>
      <c r="D44" s="459"/>
      <c r="E44" s="460"/>
      <c r="F44" s="461"/>
      <c r="H44" s="222"/>
      <c r="I44" s="222"/>
      <c r="J44" s="585" t="s">
        <v>236</v>
      </c>
      <c r="K44" s="585"/>
      <c r="L44" s="585"/>
      <c r="M44" s="488"/>
      <c r="N44" s="517"/>
      <c r="O44" s="518"/>
    </row>
    <row r="45" spans="1:15" x14ac:dyDescent="0.25">
      <c r="M45" s="34"/>
      <c r="N45" s="34"/>
      <c r="O45" s="34"/>
    </row>
    <row r="46" spans="1:15" x14ac:dyDescent="0.25">
      <c r="A46" s="90" t="s">
        <v>13</v>
      </c>
      <c r="B46" s="42"/>
      <c r="C46" s="2"/>
      <c r="D46" s="2"/>
      <c r="E46" s="2"/>
      <c r="F46" s="2"/>
      <c r="G46" s="90"/>
      <c r="H46" s="90"/>
      <c r="I46" s="2"/>
      <c r="J46" s="2"/>
      <c r="K46" s="2"/>
      <c r="L46" s="2"/>
      <c r="M46" s="270"/>
      <c r="N46" s="34"/>
      <c r="O46" s="34"/>
    </row>
    <row r="47" spans="1:15" ht="5.85" customHeight="1" x14ac:dyDescent="0.25">
      <c r="A47" s="97"/>
      <c r="B47" s="16"/>
      <c r="M47" s="34"/>
      <c r="N47" s="34"/>
      <c r="O47" s="34"/>
    </row>
    <row r="48" spans="1:15" ht="15" customHeight="1" x14ac:dyDescent="0.25">
      <c r="A48" s="575" t="s">
        <v>377</v>
      </c>
      <c r="B48" s="575"/>
      <c r="C48" s="575"/>
      <c r="D48" s="459"/>
      <c r="E48" s="460"/>
      <c r="F48" s="461"/>
      <c r="H48" s="222"/>
      <c r="I48" s="222"/>
      <c r="J48" s="585" t="s">
        <v>21</v>
      </c>
      <c r="K48" s="585"/>
      <c r="L48" s="585"/>
      <c r="M48" s="488"/>
      <c r="N48" s="517"/>
      <c r="O48" s="518"/>
    </row>
    <row r="49" spans="1:15" ht="5.85" customHeight="1" x14ac:dyDescent="0.25">
      <c r="A49" s="97"/>
      <c r="B49" s="16"/>
      <c r="H49" s="199"/>
      <c r="I49" s="199"/>
      <c r="J49" s="199"/>
      <c r="M49" s="34"/>
      <c r="N49" s="34"/>
      <c r="O49" s="34"/>
    </row>
    <row r="50" spans="1:15" ht="15" customHeight="1" x14ac:dyDescent="0.25">
      <c r="A50" s="575" t="s">
        <v>7</v>
      </c>
      <c r="B50" s="575"/>
      <c r="C50" s="575"/>
      <c r="D50" s="459"/>
      <c r="E50" s="460"/>
      <c r="F50" s="461"/>
      <c r="H50" s="222"/>
      <c r="I50" s="222"/>
      <c r="J50" s="585" t="s">
        <v>236</v>
      </c>
      <c r="K50" s="585"/>
      <c r="L50" s="585"/>
      <c r="M50" s="488"/>
      <c r="N50" s="517"/>
      <c r="O50" s="518"/>
    </row>
  </sheetData>
  <sheetProtection algorithmName="SHA-512" hashValue="KsYdscH5W5Qk9ZUKKDUNn/RSTXiUIHJsx/LAqH0xAvw2CsUO3vLt5LXJKtjdPiX+WOqJEUyhbB3rWRGwB4duSQ==" saltValue="A0+ANJ+AXOWxj0mmsgQ6fA==" spinCount="100000" sheet="1" objects="1" scenarios="1"/>
  <mergeCells count="71">
    <mergeCell ref="A48:C48"/>
    <mergeCell ref="D48:F48"/>
    <mergeCell ref="J48:L48"/>
    <mergeCell ref="M48:O48"/>
    <mergeCell ref="A50:C50"/>
    <mergeCell ref="D50:F50"/>
    <mergeCell ref="J50:L50"/>
    <mergeCell ref="M50:O50"/>
    <mergeCell ref="A44:C44"/>
    <mergeCell ref="D44:F44"/>
    <mergeCell ref="J44:L44"/>
    <mergeCell ref="M42:O42"/>
    <mergeCell ref="M44:O44"/>
    <mergeCell ref="C17:D17"/>
    <mergeCell ref="F17:O17"/>
    <mergeCell ref="A42:C42"/>
    <mergeCell ref="D42:F42"/>
    <mergeCell ref="J42:L42"/>
    <mergeCell ref="E21:K21"/>
    <mergeCell ref="L21:N21"/>
    <mergeCell ref="E22:K22"/>
    <mergeCell ref="L22:N22"/>
    <mergeCell ref="E23:K23"/>
    <mergeCell ref="L23:N23"/>
    <mergeCell ref="E24:K24"/>
    <mergeCell ref="L24:N24"/>
    <mergeCell ref="E25:K25"/>
    <mergeCell ref="L25:N25"/>
    <mergeCell ref="E26:K26"/>
    <mergeCell ref="F14:O14"/>
    <mergeCell ref="C15:D15"/>
    <mergeCell ref="F15:O15"/>
    <mergeCell ref="C16:D16"/>
    <mergeCell ref="F16:O16"/>
    <mergeCell ref="A1:F1"/>
    <mergeCell ref="C11:D11"/>
    <mergeCell ref="F11:O11"/>
    <mergeCell ref="E20:K20"/>
    <mergeCell ref="L20:N20"/>
    <mergeCell ref="A8:D8"/>
    <mergeCell ref="E8:O8"/>
    <mergeCell ref="M3:O3"/>
    <mergeCell ref="M4:O4"/>
    <mergeCell ref="M5:O5"/>
    <mergeCell ref="M6:O6"/>
    <mergeCell ref="C12:D12"/>
    <mergeCell ref="F12:O12"/>
    <mergeCell ref="C13:D13"/>
    <mergeCell ref="F13:O13"/>
    <mergeCell ref="C14:D14"/>
    <mergeCell ref="L26:N26"/>
    <mergeCell ref="E27:K27"/>
    <mergeCell ref="L27:N27"/>
    <mergeCell ref="E28:K28"/>
    <mergeCell ref="L28:N28"/>
    <mergeCell ref="E29:K29"/>
    <mergeCell ref="L29:N29"/>
    <mergeCell ref="E30:K30"/>
    <mergeCell ref="L30:N30"/>
    <mergeCell ref="E31:K31"/>
    <mergeCell ref="L31:N31"/>
    <mergeCell ref="E35:K35"/>
    <mergeCell ref="L35:N35"/>
    <mergeCell ref="E36:K36"/>
    <mergeCell ref="L36:N36"/>
    <mergeCell ref="E32:K32"/>
    <mergeCell ref="L32:N32"/>
    <mergeCell ref="E33:K33"/>
    <mergeCell ref="L33:N33"/>
    <mergeCell ref="E34:K34"/>
    <mergeCell ref="L34:N34"/>
  </mergeCells>
  <pageMargins left="0.7" right="0.7" top="0.78740157499999996" bottom="0.78740157499999996" header="0.3" footer="0.3"/>
  <pageSetup paperSize="9" orientation="landscape" r:id="rId1"/>
  <headerFooter>
    <oddFooter>&amp;R&amp;8&amp;P/&amp;N</oddFooter>
  </headerFooter>
  <rowBreaks count="1" manualBreakCount="1">
    <brk id="3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9" tint="-0.249977111117893"/>
  </sheetPr>
  <dimension ref="A1:P57"/>
  <sheetViews>
    <sheetView showGridLines="0" zoomScaleNormal="100" zoomScalePageLayoutView="70" workbookViewId="0">
      <selection activeCell="A11" sqref="A11:P23"/>
    </sheetView>
  </sheetViews>
  <sheetFormatPr baseColWidth="10" defaultColWidth="11.42578125" defaultRowHeight="15" x14ac:dyDescent="0.25"/>
  <cols>
    <col min="1" max="1" width="11.5703125" style="27" customWidth="1"/>
    <col min="2" max="2" width="8.7109375" style="27" customWidth="1"/>
    <col min="3" max="3" width="6.140625" style="27" customWidth="1"/>
    <col min="4" max="4" width="5.7109375" style="27" customWidth="1"/>
    <col min="5" max="5" width="13" style="27" customWidth="1"/>
    <col min="6" max="6" width="6.140625" style="27" customWidth="1"/>
    <col min="7" max="7" width="4" style="27" customWidth="1"/>
    <col min="8" max="8" width="3.85546875" style="27" customWidth="1"/>
    <col min="9" max="9" width="1.42578125" style="27" customWidth="1"/>
    <col min="10" max="10" width="3.7109375" style="27" customWidth="1"/>
    <col min="11" max="11" width="4.7109375" style="27" customWidth="1"/>
    <col min="12" max="14" width="5.7109375" style="27" customWidth="1"/>
    <col min="15" max="16" width="6.140625" style="27" customWidth="1"/>
    <col min="17" max="16384" width="11.42578125" style="27"/>
  </cols>
  <sheetData>
    <row r="1" spans="1:16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133"/>
      <c r="M1" s="133"/>
      <c r="N1" s="432" t="s">
        <v>322</v>
      </c>
      <c r="O1" s="433"/>
      <c r="P1" s="261" t="str">
        <f>IF(QV_Jahr="","",QV_Jahr)</f>
        <v/>
      </c>
    </row>
    <row r="2" spans="1:16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67"/>
      <c r="J2" s="18"/>
      <c r="K2" s="18"/>
      <c r="L2" s="18"/>
      <c r="M2" s="18"/>
    </row>
    <row r="3" spans="1:16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67"/>
      <c r="J3" s="586"/>
      <c r="K3" s="586"/>
      <c r="L3" s="586"/>
      <c r="M3" s="586"/>
      <c r="N3" s="438" t="s">
        <v>361</v>
      </c>
      <c r="O3" s="439"/>
      <c r="P3" s="440"/>
    </row>
    <row r="4" spans="1:16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67"/>
      <c r="J4" s="587"/>
      <c r="K4" s="587"/>
      <c r="L4" s="587"/>
      <c r="M4" s="587"/>
      <c r="N4" s="491" t="str">
        <f>IF(K_Nummer="","",K_Nummer)</f>
        <v/>
      </c>
      <c r="O4" s="492"/>
      <c r="P4" s="493"/>
    </row>
    <row r="5" spans="1:16" s="66" customFormat="1" ht="18.399999999999999" customHeight="1" x14ac:dyDescent="0.35">
      <c r="A5" s="107" t="s">
        <v>51</v>
      </c>
      <c r="B5" s="104"/>
      <c r="C5" s="102"/>
      <c r="D5" s="102"/>
      <c r="E5" s="102"/>
      <c r="F5" s="102"/>
      <c r="G5" s="102"/>
      <c r="H5" s="102"/>
      <c r="I5" s="67"/>
      <c r="J5" s="587"/>
      <c r="K5" s="587"/>
      <c r="L5" s="587"/>
      <c r="M5" s="587"/>
      <c r="N5" s="219" t="s">
        <v>387</v>
      </c>
      <c r="O5" s="150"/>
      <c r="P5" s="220"/>
    </row>
    <row r="6" spans="1:16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133"/>
      <c r="M6" s="133"/>
      <c r="N6" s="447" t="str">
        <f>IF(K_Name="","",K_Vorname&amp;" "&amp;K_Name)</f>
        <v/>
      </c>
      <c r="O6" s="448"/>
      <c r="P6" s="449"/>
    </row>
    <row r="7" spans="1:16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6" s="66" customFormat="1" ht="15.4" customHeight="1" x14ac:dyDescent="0.25">
      <c r="A8" s="533" t="s">
        <v>3</v>
      </c>
      <c r="B8" s="533"/>
      <c r="C8" s="533"/>
      <c r="D8" s="533"/>
      <c r="E8" s="534" t="str">
        <f>IF(Titel_Aufg="","",Titel_Aufg)</f>
        <v/>
      </c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6"/>
    </row>
    <row r="10" spans="1:16" x14ac:dyDescent="0.25">
      <c r="A10" s="90" t="s">
        <v>53</v>
      </c>
    </row>
    <row r="11" spans="1:16" ht="14.25" customHeight="1" x14ac:dyDescent="0.25">
      <c r="A11" s="588"/>
      <c r="B11" s="589"/>
      <c r="C11" s="589"/>
      <c r="D11" s="589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90"/>
    </row>
    <row r="12" spans="1:16" ht="14.25" customHeight="1" x14ac:dyDescent="0.25">
      <c r="A12" s="591"/>
      <c r="B12" s="592"/>
      <c r="C12" s="592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3"/>
    </row>
    <row r="13" spans="1:16" ht="14.25" customHeight="1" x14ac:dyDescent="0.25">
      <c r="A13" s="591"/>
      <c r="B13" s="592"/>
      <c r="C13" s="592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3"/>
    </row>
    <row r="14" spans="1:16" ht="14.25" customHeight="1" x14ac:dyDescent="0.25">
      <c r="A14" s="591"/>
      <c r="B14" s="592"/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3"/>
    </row>
    <row r="15" spans="1:16" ht="14.25" customHeight="1" x14ac:dyDescent="0.25">
      <c r="A15" s="591"/>
      <c r="B15" s="592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3"/>
    </row>
    <row r="16" spans="1:16" ht="14.25" customHeight="1" x14ac:dyDescent="0.25">
      <c r="A16" s="591"/>
      <c r="B16" s="592"/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3"/>
    </row>
    <row r="17" spans="1:16" ht="14.25" customHeight="1" x14ac:dyDescent="0.25">
      <c r="A17" s="591"/>
      <c r="B17" s="592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3"/>
    </row>
    <row r="18" spans="1:16" ht="14.25" customHeight="1" x14ac:dyDescent="0.25">
      <c r="A18" s="591"/>
      <c r="B18" s="592"/>
      <c r="C18" s="592"/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3"/>
    </row>
    <row r="19" spans="1:16" ht="14.25" customHeight="1" x14ac:dyDescent="0.25">
      <c r="A19" s="591"/>
      <c r="B19" s="592"/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3"/>
    </row>
    <row r="20" spans="1:16" ht="14.25" customHeight="1" x14ac:dyDescent="0.25">
      <c r="A20" s="591"/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3"/>
    </row>
    <row r="21" spans="1:16" ht="14.25" customHeight="1" x14ac:dyDescent="0.25">
      <c r="A21" s="591"/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3"/>
    </row>
    <row r="22" spans="1:16" ht="14.25" customHeight="1" x14ac:dyDescent="0.25">
      <c r="A22" s="591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3"/>
    </row>
    <row r="23" spans="1:16" ht="14.25" customHeight="1" x14ac:dyDescent="0.25">
      <c r="A23" s="594"/>
      <c r="B23" s="595"/>
      <c r="C23" s="595"/>
      <c r="D23" s="595"/>
      <c r="E23" s="595"/>
      <c r="F23" s="595"/>
      <c r="G23" s="595"/>
      <c r="H23" s="595"/>
      <c r="I23" s="595"/>
      <c r="J23" s="595"/>
      <c r="K23" s="595"/>
      <c r="L23" s="595"/>
      <c r="M23" s="595"/>
      <c r="N23" s="595"/>
      <c r="O23" s="595"/>
      <c r="P23" s="596"/>
    </row>
    <row r="25" spans="1:16" x14ac:dyDescent="0.25">
      <c r="A25" s="90" t="s">
        <v>54</v>
      </c>
    </row>
    <row r="26" spans="1:16" ht="14.25" customHeight="1" x14ac:dyDescent="0.25">
      <c r="A26" s="588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90"/>
    </row>
    <row r="27" spans="1:16" ht="14.25" customHeight="1" x14ac:dyDescent="0.25">
      <c r="A27" s="591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3"/>
    </row>
    <row r="28" spans="1:16" ht="14.25" customHeight="1" x14ac:dyDescent="0.25">
      <c r="A28" s="591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3"/>
    </row>
    <row r="29" spans="1:16" ht="14.25" customHeight="1" x14ac:dyDescent="0.25">
      <c r="A29" s="591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3"/>
    </row>
    <row r="30" spans="1:16" ht="14.25" customHeight="1" x14ac:dyDescent="0.25">
      <c r="A30" s="591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3"/>
    </row>
    <row r="31" spans="1:16" ht="14.25" customHeight="1" x14ac:dyDescent="0.25">
      <c r="A31" s="591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3"/>
    </row>
    <row r="32" spans="1:16" ht="14.25" customHeight="1" x14ac:dyDescent="0.25">
      <c r="A32" s="591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3"/>
    </row>
    <row r="33" spans="1:16" ht="14.25" customHeight="1" x14ac:dyDescent="0.25">
      <c r="A33" s="591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3"/>
    </row>
    <row r="34" spans="1:16" ht="14.25" customHeight="1" x14ac:dyDescent="0.25">
      <c r="A34" s="591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3"/>
    </row>
    <row r="35" spans="1:16" ht="14.25" customHeight="1" x14ac:dyDescent="0.25">
      <c r="A35" s="591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3"/>
    </row>
    <row r="36" spans="1:16" ht="14.25" customHeight="1" x14ac:dyDescent="0.25">
      <c r="A36" s="591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3"/>
    </row>
    <row r="37" spans="1:16" ht="14.25" customHeight="1" x14ac:dyDescent="0.25">
      <c r="A37" s="591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3"/>
    </row>
    <row r="38" spans="1:16" ht="14.25" customHeight="1" x14ac:dyDescent="0.25">
      <c r="A38" s="594"/>
      <c r="B38" s="595"/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6"/>
    </row>
    <row r="40" spans="1:16" x14ac:dyDescent="0.25">
      <c r="A40" s="90" t="s">
        <v>55</v>
      </c>
    </row>
    <row r="41" spans="1:16" ht="14.25" customHeight="1" x14ac:dyDescent="0.25">
      <c r="A41" s="588"/>
      <c r="B41" s="589"/>
      <c r="C41" s="589"/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90"/>
    </row>
    <row r="42" spans="1:16" ht="14.25" customHeight="1" x14ac:dyDescent="0.25">
      <c r="A42" s="591"/>
      <c r="B42" s="592"/>
      <c r="C42" s="592"/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3"/>
    </row>
    <row r="43" spans="1:16" ht="14.25" customHeight="1" x14ac:dyDescent="0.25">
      <c r="A43" s="591"/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3"/>
    </row>
    <row r="44" spans="1:16" ht="14.25" customHeight="1" x14ac:dyDescent="0.25">
      <c r="A44" s="591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3"/>
    </row>
    <row r="45" spans="1:16" ht="14.25" customHeight="1" x14ac:dyDescent="0.25">
      <c r="A45" s="591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3"/>
    </row>
    <row r="46" spans="1:16" ht="14.25" customHeight="1" x14ac:dyDescent="0.25">
      <c r="A46" s="591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3"/>
    </row>
    <row r="47" spans="1:16" ht="14.25" customHeight="1" x14ac:dyDescent="0.25">
      <c r="A47" s="591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3"/>
    </row>
    <row r="48" spans="1:16" ht="14.25" customHeight="1" x14ac:dyDescent="0.25">
      <c r="A48" s="591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3"/>
    </row>
    <row r="49" spans="1:16" ht="14.25" customHeight="1" x14ac:dyDescent="0.25">
      <c r="A49" s="591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3"/>
    </row>
    <row r="50" spans="1:16" ht="14.25" customHeight="1" x14ac:dyDescent="0.25">
      <c r="A50" s="594"/>
      <c r="B50" s="595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6"/>
    </row>
    <row r="51" spans="1:16" ht="19.5" customHeight="1" x14ac:dyDescent="0.25">
      <c r="A51" s="2"/>
    </row>
    <row r="52" spans="1:16" x14ac:dyDescent="0.25">
      <c r="A52" s="90" t="s">
        <v>381</v>
      </c>
      <c r="B52" s="42"/>
      <c r="C52" s="2"/>
      <c r="D52" s="2"/>
      <c r="E52" s="2"/>
      <c r="F52" s="2"/>
      <c r="G52" s="90"/>
      <c r="H52" s="90"/>
      <c r="I52" s="2"/>
      <c r="J52" s="2"/>
      <c r="K52" s="2"/>
      <c r="L52" s="2"/>
      <c r="M52" s="2"/>
    </row>
    <row r="53" spans="1:16" ht="5.85" customHeight="1" x14ac:dyDescent="0.25">
      <c r="A53" s="97"/>
      <c r="B53" s="16"/>
    </row>
    <row r="54" spans="1:16" ht="15" customHeight="1" x14ac:dyDescent="0.25">
      <c r="A54" s="575" t="s">
        <v>377</v>
      </c>
      <c r="B54" s="575"/>
      <c r="C54" s="575"/>
      <c r="D54" s="401"/>
      <c r="E54" s="402"/>
      <c r="F54" s="403"/>
      <c r="H54" s="222"/>
      <c r="I54" s="222"/>
      <c r="J54" s="585" t="s">
        <v>21</v>
      </c>
      <c r="K54" s="585"/>
      <c r="L54" s="585"/>
      <c r="M54" s="488"/>
      <c r="N54" s="517"/>
      <c r="O54" s="517"/>
      <c r="P54" s="518"/>
    </row>
    <row r="55" spans="1:16" ht="5.85" customHeight="1" x14ac:dyDescent="0.25">
      <c r="A55" s="97"/>
      <c r="B55" s="16"/>
      <c r="D55" s="222"/>
      <c r="E55" s="222"/>
      <c r="F55" s="222"/>
      <c r="H55" s="199"/>
      <c r="I55" s="199"/>
      <c r="J55" s="199"/>
      <c r="M55" s="34"/>
      <c r="N55" s="34"/>
      <c r="O55" s="34"/>
      <c r="P55" s="34"/>
    </row>
    <row r="56" spans="1:16" ht="15" customHeight="1" x14ac:dyDescent="0.25">
      <c r="A56" s="575" t="s">
        <v>7</v>
      </c>
      <c r="B56" s="575"/>
      <c r="C56" s="575"/>
      <c r="D56" s="401"/>
      <c r="E56" s="402"/>
      <c r="F56" s="403"/>
      <c r="H56" s="222"/>
      <c r="I56" s="222"/>
      <c r="J56" s="585" t="s">
        <v>236</v>
      </c>
      <c r="K56" s="585"/>
      <c r="L56" s="585"/>
      <c r="M56" s="488"/>
      <c r="N56" s="517"/>
      <c r="O56" s="517"/>
      <c r="P56" s="518"/>
    </row>
    <row r="57" spans="1:16" s="16" customFormat="1" x14ac:dyDescent="0.25"/>
  </sheetData>
  <sheetProtection algorithmName="SHA-512" hashValue="0lxkAvMq/QigiFaQjnj4k9kxwiK6kaaetJff5wK+IlveYRQO8RdIH7UmexuGAapyHBuzW6NEAD6CDqp8PzLJRw==" saltValue="yvtvZq+Oakyuaxkjw782LA==" spinCount="100000" sheet="1" selectLockedCells="1"/>
  <mergeCells count="20">
    <mergeCell ref="A56:C56"/>
    <mergeCell ref="D56:F56"/>
    <mergeCell ref="A11:P23"/>
    <mergeCell ref="A26:P38"/>
    <mergeCell ref="A41:P50"/>
    <mergeCell ref="M54:P54"/>
    <mergeCell ref="M56:P56"/>
    <mergeCell ref="J54:L54"/>
    <mergeCell ref="J56:L56"/>
    <mergeCell ref="N6:P6"/>
    <mergeCell ref="A8:D8"/>
    <mergeCell ref="E8:P8"/>
    <mergeCell ref="A54:C54"/>
    <mergeCell ref="D54:F54"/>
    <mergeCell ref="A1:F1"/>
    <mergeCell ref="N1:O1"/>
    <mergeCell ref="J3:M3"/>
    <mergeCell ref="N3:P3"/>
    <mergeCell ref="J4:M5"/>
    <mergeCell ref="N4:P4"/>
  </mergeCells>
  <pageMargins left="0.51181102362204722" right="0.51181102362204722" top="0.31496062992125984" bottom="0.39370078740157483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9" tint="-0.249977111117893"/>
  </sheetPr>
  <dimension ref="A1:P68"/>
  <sheetViews>
    <sheetView showGridLines="0" zoomScaleNormal="100" zoomScalePageLayoutView="70" workbookViewId="0">
      <selection activeCell="A34" sqref="A34:P40"/>
    </sheetView>
  </sheetViews>
  <sheetFormatPr baseColWidth="10" defaultColWidth="11.42578125" defaultRowHeight="15" x14ac:dyDescent="0.25"/>
  <cols>
    <col min="1" max="2" width="7.42578125" style="27" customWidth="1"/>
    <col min="3" max="3" width="1" style="27" customWidth="1"/>
    <col min="4" max="6" width="7.42578125" style="27" customWidth="1"/>
    <col min="7" max="7" width="1" style="27" customWidth="1"/>
    <col min="8" max="8" width="15" style="27" customWidth="1"/>
    <col min="9" max="9" width="7.42578125" style="27" customWidth="1"/>
    <col min="10" max="10" width="2.85546875" style="27" customWidth="1"/>
    <col min="11" max="11" width="9.140625" style="27" customWidth="1"/>
    <col min="12" max="12" width="2.85546875" style="27" customWidth="1"/>
    <col min="13" max="13" width="1" style="27" customWidth="1"/>
    <col min="14" max="16" width="7.42578125" style="27" customWidth="1"/>
    <col min="17" max="17" width="11.42578125" style="27"/>
    <col min="18" max="18" width="0" style="27" hidden="1" customWidth="1"/>
    <col min="19" max="16384" width="11.42578125" style="27"/>
  </cols>
  <sheetData>
    <row r="1" spans="1:16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133"/>
      <c r="M1" s="133"/>
      <c r="N1" s="432" t="s">
        <v>322</v>
      </c>
      <c r="O1" s="433"/>
      <c r="P1" s="261" t="str">
        <f>IF(QV_Jahr="","",QV_Jahr)</f>
        <v/>
      </c>
    </row>
    <row r="2" spans="1:16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67"/>
      <c r="J2" s="18"/>
      <c r="K2" s="18"/>
      <c r="L2" s="18"/>
      <c r="M2" s="18"/>
    </row>
    <row r="3" spans="1:16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67"/>
      <c r="J3" s="586"/>
      <c r="K3" s="586"/>
      <c r="L3" s="586"/>
      <c r="M3" s="586"/>
      <c r="N3" s="438" t="s">
        <v>361</v>
      </c>
      <c r="O3" s="439"/>
      <c r="P3" s="440"/>
    </row>
    <row r="4" spans="1:16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67"/>
      <c r="J4" s="587"/>
      <c r="K4" s="587"/>
      <c r="L4" s="587"/>
      <c r="M4" s="587"/>
      <c r="N4" s="491" t="str">
        <f>IF(K_Nummer="","",K_Nummer)</f>
        <v/>
      </c>
      <c r="O4" s="492"/>
      <c r="P4" s="493"/>
    </row>
    <row r="5" spans="1:16" s="66" customFormat="1" ht="18.399999999999999" customHeight="1" x14ac:dyDescent="0.35">
      <c r="A5" s="107" t="s">
        <v>56</v>
      </c>
      <c r="B5" s="104"/>
      <c r="C5" s="102"/>
      <c r="D5" s="102"/>
      <c r="E5" s="102"/>
      <c r="F5" s="102"/>
      <c r="G5" s="102"/>
      <c r="H5" s="102"/>
      <c r="I5" s="67"/>
      <c r="J5" s="587"/>
      <c r="K5" s="587"/>
      <c r="L5" s="587"/>
      <c r="M5" s="587"/>
      <c r="N5" s="219" t="s">
        <v>387</v>
      </c>
      <c r="O5" s="150"/>
      <c r="P5" s="220"/>
    </row>
    <row r="6" spans="1:16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133"/>
      <c r="M6" s="133"/>
      <c r="N6" s="447" t="str">
        <f>IF(K_Name="","",K_Vorname&amp;" "&amp;K_Name)</f>
        <v/>
      </c>
      <c r="O6" s="448"/>
      <c r="P6" s="449"/>
    </row>
    <row r="7" spans="1:16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6" s="66" customFormat="1" ht="15.4" customHeight="1" x14ac:dyDescent="0.25">
      <c r="A8" s="533" t="s">
        <v>3</v>
      </c>
      <c r="B8" s="533"/>
      <c r="C8" s="533"/>
      <c r="D8" s="533"/>
      <c r="E8" s="534" t="str">
        <f>IF(Titel_Aufg="","",Titel_Aufg)</f>
        <v/>
      </c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6"/>
    </row>
    <row r="9" spans="1:16" ht="18.75" x14ac:dyDescent="0.3">
      <c r="A9" s="77"/>
      <c r="B9" s="32"/>
      <c r="C9" s="32"/>
      <c r="D9" s="32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1" spans="1:16" x14ac:dyDescent="0.25">
      <c r="A11" s="29"/>
      <c r="B11" s="29"/>
      <c r="D11" s="45" t="s">
        <v>386</v>
      </c>
      <c r="H11" s="45" t="s">
        <v>57</v>
      </c>
      <c r="N11" s="45" t="s">
        <v>58</v>
      </c>
    </row>
    <row r="12" spans="1:16" ht="17.100000000000001" customHeight="1" x14ac:dyDescent="0.25">
      <c r="A12" s="610" t="s">
        <v>385</v>
      </c>
      <c r="B12" s="610"/>
      <c r="C12" s="79"/>
      <c r="D12" s="611"/>
      <c r="E12" s="612"/>
      <c r="F12" s="613"/>
      <c r="G12" s="276"/>
      <c r="H12" s="597" t="s">
        <v>59</v>
      </c>
      <c r="I12" s="598"/>
      <c r="J12" s="598"/>
      <c r="K12" s="598"/>
      <c r="L12" s="599"/>
      <c r="M12" s="276"/>
      <c r="N12" s="597"/>
      <c r="O12" s="598"/>
      <c r="P12" s="599"/>
    </row>
    <row r="13" spans="1:16" ht="5.65" customHeight="1" x14ac:dyDescent="0.25">
      <c r="A13" s="89"/>
      <c r="B13" s="89"/>
      <c r="C13" s="79"/>
      <c r="D13" s="271"/>
      <c r="E13" s="271"/>
      <c r="F13" s="271"/>
      <c r="G13" s="276"/>
      <c r="H13" s="277"/>
      <c r="I13" s="277"/>
      <c r="J13" s="277"/>
      <c r="K13" s="277"/>
      <c r="L13" s="277"/>
      <c r="M13" s="276"/>
      <c r="N13" s="272"/>
      <c r="O13" s="272"/>
      <c r="P13" s="272"/>
    </row>
    <row r="14" spans="1:16" ht="17.100000000000001" customHeight="1" x14ac:dyDescent="0.25">
      <c r="A14" s="610" t="s">
        <v>385</v>
      </c>
      <c r="B14" s="610"/>
      <c r="C14" s="79"/>
      <c r="D14" s="611"/>
      <c r="E14" s="612"/>
      <c r="F14" s="613"/>
      <c r="G14" s="276"/>
      <c r="H14" s="597"/>
      <c r="I14" s="598"/>
      <c r="J14" s="598"/>
      <c r="K14" s="598"/>
      <c r="L14" s="599"/>
      <c r="M14" s="276"/>
      <c r="N14" s="597"/>
      <c r="O14" s="598"/>
      <c r="P14" s="599"/>
    </row>
    <row r="15" spans="1:16" ht="5.65" customHeight="1" x14ac:dyDescent="0.25">
      <c r="A15" s="89"/>
      <c r="B15" s="89"/>
      <c r="C15" s="79"/>
      <c r="D15" s="271"/>
      <c r="E15" s="271"/>
      <c r="F15" s="271"/>
      <c r="G15" s="276"/>
      <c r="H15" s="277"/>
      <c r="I15" s="277"/>
      <c r="J15" s="277"/>
      <c r="K15" s="277"/>
      <c r="L15" s="277"/>
      <c r="M15" s="276"/>
      <c r="N15" s="272"/>
      <c r="O15" s="272"/>
      <c r="P15" s="272"/>
    </row>
    <row r="16" spans="1:16" ht="17.100000000000001" customHeight="1" x14ac:dyDescent="0.25">
      <c r="A16" s="610" t="s">
        <v>385</v>
      </c>
      <c r="B16" s="610"/>
      <c r="C16" s="79"/>
      <c r="D16" s="611"/>
      <c r="E16" s="612"/>
      <c r="F16" s="613"/>
      <c r="G16" s="276"/>
      <c r="H16" s="597" t="s">
        <v>59</v>
      </c>
      <c r="I16" s="598"/>
      <c r="J16" s="598"/>
      <c r="K16" s="598"/>
      <c r="L16" s="599"/>
      <c r="M16" s="276"/>
      <c r="N16" s="597"/>
      <c r="O16" s="598"/>
      <c r="P16" s="599"/>
    </row>
    <row r="17" spans="1:16" ht="5.65" customHeight="1" x14ac:dyDescent="0.25">
      <c r="A17" s="89"/>
      <c r="B17" s="89"/>
      <c r="C17" s="79"/>
      <c r="D17" s="271"/>
      <c r="E17" s="271"/>
      <c r="F17" s="271"/>
      <c r="G17" s="276"/>
      <c r="H17" s="277"/>
      <c r="I17" s="277"/>
      <c r="J17" s="277"/>
      <c r="K17" s="277"/>
      <c r="L17" s="277"/>
      <c r="M17" s="276"/>
      <c r="N17" s="272"/>
      <c r="O17" s="272"/>
      <c r="P17" s="272"/>
    </row>
    <row r="18" spans="1:16" ht="17.100000000000001" customHeight="1" x14ac:dyDescent="0.25">
      <c r="A18" s="610" t="s">
        <v>385</v>
      </c>
      <c r="B18" s="610"/>
      <c r="C18" s="79"/>
      <c r="D18" s="611"/>
      <c r="E18" s="612"/>
      <c r="F18" s="613"/>
      <c r="G18" s="276"/>
      <c r="H18" s="597" t="s">
        <v>59</v>
      </c>
      <c r="I18" s="598"/>
      <c r="J18" s="598"/>
      <c r="K18" s="598"/>
      <c r="L18" s="599"/>
      <c r="M18" s="276"/>
      <c r="N18" s="597"/>
      <c r="O18" s="598"/>
      <c r="P18" s="599"/>
    </row>
    <row r="19" spans="1:16" s="29" customFormat="1" ht="5.65" customHeight="1" x14ac:dyDescent="0.25">
      <c r="A19" s="89"/>
      <c r="B19" s="89"/>
      <c r="C19" s="89"/>
      <c r="D19" s="211"/>
      <c r="E19" s="211"/>
      <c r="F19" s="211"/>
      <c r="G19" s="213"/>
      <c r="H19" s="214"/>
      <c r="I19" s="214"/>
      <c r="J19" s="214"/>
      <c r="K19" s="214"/>
      <c r="L19" s="214"/>
      <c r="M19" s="213"/>
      <c r="N19" s="212"/>
      <c r="O19" s="212"/>
      <c r="P19" s="212"/>
    </row>
    <row r="20" spans="1:16" x14ac:dyDescent="0.25">
      <c r="A20" s="16"/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  <c r="M20" s="16"/>
      <c r="N20" s="16"/>
      <c r="O20" s="16"/>
      <c r="P20" s="16"/>
    </row>
    <row r="21" spans="1:16" x14ac:dyDescent="0.25">
      <c r="A21" s="44" t="s">
        <v>60</v>
      </c>
      <c r="I21" s="58"/>
      <c r="J21" s="349" t="s">
        <v>406</v>
      </c>
      <c r="K21" s="58"/>
      <c r="L21" s="349" t="s">
        <v>406</v>
      </c>
      <c r="M21" s="58"/>
      <c r="N21" s="58" t="s">
        <v>25</v>
      </c>
      <c r="O21" s="58"/>
      <c r="P21" s="58"/>
    </row>
    <row r="22" spans="1:16" ht="5.85" customHeight="1" x14ac:dyDescent="0.25">
      <c r="I22" s="58"/>
      <c r="J22" s="58"/>
      <c r="K22" s="58"/>
      <c r="L22" s="58"/>
      <c r="M22" s="58"/>
      <c r="N22" s="58"/>
      <c r="O22" s="58"/>
      <c r="P22" s="58"/>
    </row>
    <row r="23" spans="1:16" ht="15" customHeight="1" x14ac:dyDescent="0.25">
      <c r="A23" s="609" t="s">
        <v>61</v>
      </c>
      <c r="B23" s="609"/>
      <c r="C23" s="609"/>
      <c r="D23" s="609"/>
      <c r="E23" s="609"/>
      <c r="F23" s="609"/>
      <c r="G23" s="609"/>
      <c r="H23" s="609"/>
      <c r="I23" s="80" t="s">
        <v>62</v>
      </c>
      <c r="J23" s="217"/>
      <c r="K23" s="80" t="s">
        <v>63</v>
      </c>
      <c r="L23" s="144"/>
      <c r="M23" s="81"/>
      <c r="N23" s="597"/>
      <c r="O23" s="598"/>
      <c r="P23" s="599"/>
    </row>
    <row r="24" spans="1:16" ht="5.85" customHeight="1" x14ac:dyDescent="0.25">
      <c r="A24" s="79"/>
      <c r="B24" s="79"/>
      <c r="C24" s="79"/>
      <c r="D24" s="79"/>
      <c r="E24" s="79"/>
      <c r="F24" s="79"/>
      <c r="G24" s="79"/>
      <c r="H24" s="79"/>
      <c r="I24" s="82"/>
      <c r="J24" s="58"/>
      <c r="K24" s="80"/>
      <c r="L24" s="69"/>
      <c r="M24" s="83"/>
      <c r="N24" s="273"/>
      <c r="O24" s="273"/>
      <c r="P24" s="273"/>
    </row>
    <row r="25" spans="1:16" ht="14.85" customHeight="1" x14ac:dyDescent="0.25">
      <c r="A25" s="609" t="s">
        <v>64</v>
      </c>
      <c r="B25" s="609"/>
      <c r="C25" s="609"/>
      <c r="D25" s="609"/>
      <c r="E25" s="609"/>
      <c r="F25" s="609"/>
      <c r="G25" s="609"/>
      <c r="H25" s="609"/>
      <c r="I25" s="80" t="s">
        <v>62</v>
      </c>
      <c r="J25" s="217"/>
      <c r="K25" s="80" t="s">
        <v>63</v>
      </c>
      <c r="L25" s="144"/>
      <c r="M25" s="81"/>
      <c r="N25" s="597"/>
      <c r="O25" s="598"/>
      <c r="P25" s="599"/>
    </row>
    <row r="26" spans="1:16" ht="5.85" customHeight="1" x14ac:dyDescent="0.25">
      <c r="A26" s="79"/>
      <c r="B26" s="79"/>
      <c r="C26" s="79"/>
      <c r="D26" s="79"/>
      <c r="E26" s="79"/>
      <c r="F26" s="79"/>
      <c r="G26" s="79"/>
      <c r="H26" s="79"/>
      <c r="I26" s="82"/>
      <c r="J26" s="58"/>
      <c r="K26" s="80"/>
      <c r="L26" s="69"/>
      <c r="M26" s="83"/>
      <c r="N26" s="273"/>
      <c r="O26" s="273"/>
      <c r="P26" s="273"/>
    </row>
    <row r="27" spans="1:16" ht="14.85" customHeight="1" x14ac:dyDescent="0.25">
      <c r="A27" s="609" t="s">
        <v>65</v>
      </c>
      <c r="B27" s="609"/>
      <c r="C27" s="609"/>
      <c r="D27" s="609"/>
      <c r="E27" s="609"/>
      <c r="F27" s="609"/>
      <c r="G27" s="609"/>
      <c r="H27" s="609"/>
      <c r="I27" s="80" t="s">
        <v>62</v>
      </c>
      <c r="J27" s="217"/>
      <c r="K27" s="80" t="s">
        <v>63</v>
      </c>
      <c r="L27" s="144"/>
      <c r="M27" s="81"/>
      <c r="N27" s="597"/>
      <c r="O27" s="598"/>
      <c r="P27" s="599"/>
    </row>
    <row r="28" spans="1:16" ht="5.65" customHeight="1" x14ac:dyDescent="0.25">
      <c r="A28" s="79"/>
      <c r="B28" s="79"/>
      <c r="C28" s="79"/>
      <c r="D28" s="79"/>
      <c r="E28" s="79"/>
      <c r="F28" s="79"/>
      <c r="G28" s="79"/>
      <c r="H28" s="79"/>
      <c r="I28" s="82"/>
      <c r="J28" s="58"/>
      <c r="K28" s="80"/>
      <c r="L28" s="69"/>
      <c r="M28" s="83"/>
      <c r="N28" s="273"/>
      <c r="O28" s="273"/>
      <c r="P28" s="273"/>
    </row>
    <row r="29" spans="1:16" ht="14.85" customHeight="1" x14ac:dyDescent="0.25">
      <c r="A29" s="608" t="s">
        <v>66</v>
      </c>
      <c r="B29" s="608"/>
      <c r="C29" s="608"/>
      <c r="D29" s="608"/>
      <c r="E29" s="608"/>
      <c r="F29" s="608"/>
      <c r="G29" s="608"/>
      <c r="H29" s="608"/>
      <c r="I29" s="80" t="s">
        <v>62</v>
      </c>
      <c r="J29" s="217"/>
      <c r="K29" s="80" t="s">
        <v>63</v>
      </c>
      <c r="L29" s="144"/>
      <c r="M29" s="81"/>
      <c r="N29" s="597"/>
      <c r="O29" s="598"/>
      <c r="P29" s="599"/>
    </row>
    <row r="30" spans="1:16" ht="5.65" customHeight="1" x14ac:dyDescent="0.25">
      <c r="A30" s="84"/>
      <c r="B30" s="84"/>
      <c r="C30" s="84"/>
      <c r="D30" s="84"/>
      <c r="E30" s="84"/>
      <c r="F30" s="84"/>
      <c r="G30" s="84"/>
      <c r="H30" s="84"/>
      <c r="I30" s="80"/>
      <c r="J30" s="215"/>
      <c r="K30" s="80"/>
      <c r="L30" s="216"/>
      <c r="M30" s="81"/>
      <c r="N30" s="274"/>
      <c r="O30" s="274"/>
      <c r="P30" s="274"/>
    </row>
    <row r="31" spans="1:16" x14ac:dyDescent="0.25">
      <c r="A31" s="608" t="s">
        <v>67</v>
      </c>
      <c r="B31" s="608"/>
      <c r="C31" s="608"/>
      <c r="D31" s="608"/>
      <c r="E31" s="608"/>
      <c r="F31" s="608"/>
      <c r="G31" s="608"/>
      <c r="H31" s="608"/>
      <c r="I31" s="80" t="s">
        <v>62</v>
      </c>
      <c r="J31" s="217"/>
      <c r="K31" s="80" t="s">
        <v>63</v>
      </c>
      <c r="L31" s="144"/>
      <c r="M31" s="81"/>
      <c r="N31" s="597"/>
      <c r="O31" s="598"/>
      <c r="P31" s="599"/>
    </row>
    <row r="33" spans="1:16" x14ac:dyDescent="0.25">
      <c r="A33" s="54" t="s">
        <v>68</v>
      </c>
    </row>
    <row r="34" spans="1:16" ht="13.5" customHeight="1" x14ac:dyDescent="0.25">
      <c r="A34" s="588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90"/>
    </row>
    <row r="35" spans="1:16" ht="13.5" customHeight="1" x14ac:dyDescent="0.25">
      <c r="A35" s="591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3"/>
    </row>
    <row r="36" spans="1:16" ht="13.5" customHeight="1" x14ac:dyDescent="0.25">
      <c r="A36" s="591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3"/>
    </row>
    <row r="37" spans="1:16" ht="13.5" customHeight="1" x14ac:dyDescent="0.25">
      <c r="A37" s="591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3"/>
    </row>
    <row r="38" spans="1:16" ht="13.5" customHeight="1" x14ac:dyDescent="0.25">
      <c r="A38" s="591"/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3"/>
    </row>
    <row r="39" spans="1:16" ht="13.5" customHeight="1" x14ac:dyDescent="0.25">
      <c r="A39" s="591"/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3"/>
    </row>
    <row r="40" spans="1:16" ht="13.5" customHeight="1" x14ac:dyDescent="0.25">
      <c r="A40" s="594"/>
      <c r="B40" s="595"/>
      <c r="C40" s="595"/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5"/>
      <c r="P40" s="596"/>
    </row>
    <row r="42" spans="1:16" x14ac:dyDescent="0.25">
      <c r="A42" s="44" t="s">
        <v>69</v>
      </c>
      <c r="I42" s="58"/>
      <c r="J42" s="349" t="s">
        <v>406</v>
      </c>
      <c r="K42" s="58"/>
      <c r="L42" s="349" t="s">
        <v>406</v>
      </c>
      <c r="M42" s="58"/>
      <c r="N42" s="58" t="s">
        <v>25</v>
      </c>
      <c r="O42" s="58"/>
      <c r="P42" s="58"/>
    </row>
    <row r="43" spans="1:16" ht="5.85" customHeight="1" x14ac:dyDescent="0.25">
      <c r="I43" s="58"/>
      <c r="J43" s="58"/>
      <c r="K43" s="58"/>
      <c r="L43" s="58"/>
      <c r="M43" s="58"/>
      <c r="N43" s="58"/>
      <c r="O43" s="58"/>
      <c r="P43" s="58"/>
    </row>
    <row r="44" spans="1:16" ht="15" customHeight="1" x14ac:dyDescent="0.25">
      <c r="A44" s="45" t="s">
        <v>70</v>
      </c>
      <c r="I44" s="80" t="s">
        <v>62</v>
      </c>
      <c r="J44" s="144"/>
      <c r="K44" s="80" t="s">
        <v>63</v>
      </c>
      <c r="L44" s="144"/>
      <c r="M44" s="81"/>
      <c r="N44" s="597"/>
      <c r="O44" s="598"/>
      <c r="P44" s="599"/>
    </row>
    <row r="45" spans="1:16" ht="5.85" customHeight="1" x14ac:dyDescent="0.25">
      <c r="A45" s="45"/>
      <c r="I45" s="82"/>
      <c r="J45" s="69"/>
      <c r="K45" s="80"/>
      <c r="L45" s="69"/>
      <c r="M45" s="58"/>
      <c r="N45" s="275"/>
      <c r="O45" s="275"/>
      <c r="P45" s="275"/>
    </row>
    <row r="46" spans="1:16" ht="15" customHeight="1" x14ac:dyDescent="0.25">
      <c r="A46" s="45" t="s">
        <v>71</v>
      </c>
      <c r="I46" s="80" t="s">
        <v>62</v>
      </c>
      <c r="J46" s="144"/>
      <c r="K46" s="80" t="s">
        <v>63</v>
      </c>
      <c r="L46" s="144"/>
      <c r="M46" s="81"/>
      <c r="N46" s="597"/>
      <c r="O46" s="598"/>
      <c r="P46" s="599"/>
    </row>
    <row r="47" spans="1:16" ht="5.85" customHeight="1" x14ac:dyDescent="0.25">
      <c r="A47" s="45"/>
      <c r="I47" s="82"/>
      <c r="J47" s="69"/>
      <c r="K47" s="80"/>
      <c r="L47" s="69"/>
      <c r="M47" s="58"/>
      <c r="N47" s="275"/>
      <c r="O47" s="275"/>
      <c r="P47" s="275"/>
    </row>
    <row r="48" spans="1:16" ht="15" customHeight="1" x14ac:dyDescent="0.25">
      <c r="A48" s="45" t="s">
        <v>72</v>
      </c>
      <c r="I48" s="80" t="s">
        <v>62</v>
      </c>
      <c r="J48" s="144"/>
      <c r="K48" s="80" t="s">
        <v>63</v>
      </c>
      <c r="L48" s="144"/>
      <c r="M48" s="81"/>
      <c r="N48" s="597"/>
      <c r="O48" s="598"/>
      <c r="P48" s="599"/>
    </row>
    <row r="49" spans="1:16" ht="5.85" customHeight="1" x14ac:dyDescent="0.25">
      <c r="A49" s="45"/>
      <c r="I49" s="82"/>
      <c r="J49" s="69"/>
      <c r="K49" s="80"/>
      <c r="L49" s="69"/>
      <c r="M49" s="58"/>
      <c r="N49" s="275"/>
      <c r="O49" s="275"/>
      <c r="P49" s="275"/>
    </row>
    <row r="50" spans="1:16" ht="15" customHeight="1" x14ac:dyDescent="0.25">
      <c r="A50" s="45" t="s">
        <v>73</v>
      </c>
      <c r="I50" s="80" t="s">
        <v>62</v>
      </c>
      <c r="J50" s="144"/>
      <c r="K50" s="80" t="s">
        <v>63</v>
      </c>
      <c r="L50" s="144"/>
      <c r="M50" s="81"/>
      <c r="N50" s="597"/>
      <c r="O50" s="598"/>
      <c r="P50" s="599"/>
    </row>
    <row r="51" spans="1:16" ht="5.85" customHeight="1" x14ac:dyDescent="0.25">
      <c r="A51" s="45"/>
      <c r="I51" s="82"/>
      <c r="J51" s="69"/>
      <c r="K51" s="82"/>
      <c r="L51" s="69"/>
      <c r="M51" s="58"/>
      <c r="N51" s="275"/>
      <c r="O51" s="275"/>
      <c r="P51" s="275"/>
    </row>
    <row r="52" spans="1:16" ht="15" customHeight="1" x14ac:dyDescent="0.25">
      <c r="A52" s="45" t="s">
        <v>74</v>
      </c>
      <c r="I52" s="80" t="s">
        <v>62</v>
      </c>
      <c r="J52" s="144"/>
      <c r="K52" s="80" t="s">
        <v>63</v>
      </c>
      <c r="L52" s="144"/>
      <c r="M52" s="81"/>
      <c r="N52" s="597"/>
      <c r="O52" s="598"/>
      <c r="P52" s="599"/>
    </row>
    <row r="53" spans="1:16" x14ac:dyDescent="0.25">
      <c r="I53" s="58"/>
      <c r="J53" s="58"/>
      <c r="K53" s="58"/>
      <c r="L53" s="58"/>
      <c r="M53" s="58"/>
      <c r="N53" s="58"/>
      <c r="O53" s="58"/>
      <c r="P53" s="58"/>
    </row>
    <row r="55" spans="1:16" x14ac:dyDescent="0.25">
      <c r="A55" s="54" t="s">
        <v>75</v>
      </c>
    </row>
    <row r="56" spans="1:16" ht="12.95" customHeight="1" x14ac:dyDescent="0.25">
      <c r="A56" s="600"/>
      <c r="B56" s="601"/>
      <c r="C56" s="601"/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2"/>
    </row>
    <row r="57" spans="1:16" ht="12.95" customHeight="1" x14ac:dyDescent="0.25">
      <c r="A57" s="603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604"/>
    </row>
    <row r="58" spans="1:16" ht="12.95" customHeight="1" x14ac:dyDescent="0.25">
      <c r="A58" s="603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604"/>
    </row>
    <row r="59" spans="1:16" ht="12.95" customHeight="1" x14ac:dyDescent="0.25">
      <c r="A59" s="603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604"/>
    </row>
    <row r="60" spans="1:16" ht="12.95" customHeight="1" x14ac:dyDescent="0.25">
      <c r="A60" s="603"/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604"/>
    </row>
    <row r="61" spans="1:16" ht="12.95" customHeight="1" x14ac:dyDescent="0.25">
      <c r="A61" s="603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604"/>
    </row>
    <row r="62" spans="1:16" ht="12.95" customHeight="1" x14ac:dyDescent="0.25">
      <c r="A62" s="605"/>
      <c r="B62" s="606"/>
      <c r="C62" s="606"/>
      <c r="D62" s="606"/>
      <c r="E62" s="606"/>
      <c r="F62" s="606"/>
      <c r="G62" s="606"/>
      <c r="H62" s="606"/>
      <c r="I62" s="606"/>
      <c r="J62" s="606"/>
      <c r="K62" s="606"/>
      <c r="L62" s="606"/>
      <c r="M62" s="606"/>
      <c r="N62" s="606"/>
      <c r="O62" s="606"/>
      <c r="P62" s="607"/>
    </row>
    <row r="64" spans="1:16" x14ac:dyDescent="0.25">
      <c r="A64" s="90" t="s">
        <v>388</v>
      </c>
      <c r="B64" s="42"/>
      <c r="C64" s="2"/>
      <c r="D64" s="2"/>
      <c r="E64" s="2"/>
      <c r="F64" s="2"/>
      <c r="G64" s="90"/>
      <c r="H64" s="90"/>
      <c r="I64" s="2"/>
      <c r="J64" s="2"/>
      <c r="K64" s="2"/>
      <c r="L64" s="2"/>
      <c r="M64" s="2"/>
    </row>
    <row r="65" spans="1:16" ht="5.85" customHeight="1" x14ac:dyDescent="0.25">
      <c r="A65" s="97"/>
      <c r="B65" s="16"/>
    </row>
    <row r="66" spans="1:16" ht="15" customHeight="1" x14ac:dyDescent="0.25">
      <c r="A66" s="575" t="s">
        <v>377</v>
      </c>
      <c r="B66" s="575"/>
      <c r="C66" s="575"/>
      <c r="D66" s="401"/>
      <c r="E66" s="402"/>
      <c r="F66" s="403"/>
      <c r="H66" s="222"/>
      <c r="I66" s="222"/>
      <c r="J66" s="585" t="s">
        <v>21</v>
      </c>
      <c r="K66" s="585"/>
      <c r="L66" s="585"/>
      <c r="M66" s="488"/>
      <c r="N66" s="517"/>
      <c r="O66" s="517"/>
      <c r="P66" s="518"/>
    </row>
    <row r="67" spans="1:16" ht="5.85" customHeight="1" x14ac:dyDescent="0.25">
      <c r="A67" s="97"/>
      <c r="B67" s="16"/>
      <c r="D67" s="222"/>
      <c r="E67" s="222"/>
      <c r="F67" s="222"/>
      <c r="H67" s="199"/>
      <c r="I67" s="199"/>
      <c r="J67" s="199"/>
    </row>
    <row r="68" spans="1:16" ht="15" customHeight="1" x14ac:dyDescent="0.25">
      <c r="A68" s="575" t="s">
        <v>380</v>
      </c>
      <c r="B68" s="575"/>
      <c r="C68" s="575"/>
      <c r="D68" s="401"/>
      <c r="E68" s="402"/>
      <c r="F68" s="403"/>
      <c r="H68" s="222"/>
      <c r="I68" s="222"/>
      <c r="J68" s="585" t="s">
        <v>236</v>
      </c>
      <c r="K68" s="585"/>
      <c r="L68" s="585"/>
      <c r="M68" s="488"/>
      <c r="N68" s="517"/>
      <c r="O68" s="517"/>
      <c r="P68" s="518"/>
    </row>
  </sheetData>
  <sheetProtection algorithmName="SHA-512" hashValue="FMpo5VzgccGjSApK3nLnTpapWQjWgMkqvesjuuAmKRIzqGcrfJBgsz4Rc8XEYOEQsx0kGehPLxQcOGzTH6QxCg==" saltValue="GLVF+P5pp4vUmtF3Pla6hQ==" spinCount="100000" sheet="1" selectLockedCells="1"/>
  <mergeCells count="50">
    <mergeCell ref="A68:C68"/>
    <mergeCell ref="D68:F68"/>
    <mergeCell ref="J68:L68"/>
    <mergeCell ref="M68:P68"/>
    <mergeCell ref="A14:B14"/>
    <mergeCell ref="D14:F14"/>
    <mergeCell ref="H14:L14"/>
    <mergeCell ref="N14:P14"/>
    <mergeCell ref="A66:C66"/>
    <mergeCell ref="D66:F66"/>
    <mergeCell ref="J66:L66"/>
    <mergeCell ref="M66:P66"/>
    <mergeCell ref="A16:B16"/>
    <mergeCell ref="D16:F16"/>
    <mergeCell ref="H16:L16"/>
    <mergeCell ref="N16:P16"/>
    <mergeCell ref="A1:F1"/>
    <mergeCell ref="A12:B12"/>
    <mergeCell ref="D12:F12"/>
    <mergeCell ref="H12:L12"/>
    <mergeCell ref="N12:P12"/>
    <mergeCell ref="J3:M3"/>
    <mergeCell ref="J4:M5"/>
    <mergeCell ref="A8:D8"/>
    <mergeCell ref="E8:P8"/>
    <mergeCell ref="N3:P3"/>
    <mergeCell ref="N1:O1"/>
    <mergeCell ref="N4:P4"/>
    <mergeCell ref="N6:P6"/>
    <mergeCell ref="A18:B18"/>
    <mergeCell ref="D18:F18"/>
    <mergeCell ref="H18:L18"/>
    <mergeCell ref="N18:P18"/>
    <mergeCell ref="A23:H23"/>
    <mergeCell ref="N23:P23"/>
    <mergeCell ref="A25:H25"/>
    <mergeCell ref="N25:P25"/>
    <mergeCell ref="A27:H27"/>
    <mergeCell ref="N27:P27"/>
    <mergeCell ref="A29:H29"/>
    <mergeCell ref="N29:P29"/>
    <mergeCell ref="N52:P52"/>
    <mergeCell ref="A56:P62"/>
    <mergeCell ref="N31:P31"/>
    <mergeCell ref="A34:P40"/>
    <mergeCell ref="N44:P44"/>
    <mergeCell ref="N46:P46"/>
    <mergeCell ref="N48:P48"/>
    <mergeCell ref="N50:P50"/>
    <mergeCell ref="A31:H31"/>
  </mergeCells>
  <pageMargins left="0.51181102362204722" right="0.51181102362204722" top="0.23622047244094491" bottom="0.27559055118110237" header="0.31496062992125984" footer="0.31496062992125984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9" tint="-0.249977111117893"/>
  </sheetPr>
  <dimension ref="A1:O95"/>
  <sheetViews>
    <sheetView topLeftCell="A3" zoomScaleNormal="100" workbookViewId="0">
      <selection activeCell="Q81" sqref="Q81"/>
    </sheetView>
  </sheetViews>
  <sheetFormatPr baseColWidth="10" defaultColWidth="10.7109375" defaultRowHeight="15" x14ac:dyDescent="0.25"/>
  <cols>
    <col min="1" max="1" width="5.7109375" style="27" customWidth="1"/>
    <col min="2" max="2" width="5" style="34" customWidth="1"/>
    <col min="3" max="6" width="10.7109375" style="27"/>
    <col min="7" max="7" width="18.7109375" style="27" customWidth="1"/>
    <col min="8" max="8" width="21.5703125" style="27" customWidth="1"/>
    <col min="9" max="9" width="15.85546875" style="27" customWidth="1"/>
    <col min="10" max="13" width="5" style="27" customWidth="1"/>
    <col min="14" max="14" width="2.7109375" style="27" customWidth="1"/>
    <col min="15" max="15" width="5.5703125" style="27" customWidth="1"/>
    <col min="16" max="16384" width="10.7109375" style="27"/>
  </cols>
  <sheetData>
    <row r="1" spans="1:15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556" t="s">
        <v>322</v>
      </c>
      <c r="K1" s="557"/>
      <c r="L1" s="557"/>
      <c r="M1" s="261" t="str">
        <f>IF(QV_Jahr="","",QV_Jahr)</f>
        <v/>
      </c>
    </row>
    <row r="2" spans="1:15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8"/>
      <c r="K2" s="18"/>
      <c r="L2" s="106"/>
      <c r="M2" s="106"/>
    </row>
    <row r="3" spans="1:15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438" t="s">
        <v>361</v>
      </c>
      <c r="K3" s="439"/>
      <c r="L3" s="439"/>
      <c r="M3" s="440"/>
    </row>
    <row r="4" spans="1:15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491" t="str">
        <f>IF(K_Nummer="","",K_Nummer)</f>
        <v/>
      </c>
      <c r="K4" s="492"/>
      <c r="L4" s="492"/>
      <c r="M4" s="493"/>
      <c r="O4" s="85"/>
    </row>
    <row r="5" spans="1:15" s="66" customFormat="1" ht="18.399999999999999" customHeight="1" x14ac:dyDescent="0.35">
      <c r="A5" s="107" t="s">
        <v>425</v>
      </c>
      <c r="B5" s="104"/>
      <c r="C5" s="102"/>
      <c r="D5" s="102"/>
      <c r="E5" s="102"/>
      <c r="F5" s="102"/>
      <c r="G5" s="102"/>
      <c r="H5" s="102"/>
      <c r="I5" s="133"/>
      <c r="J5" s="444" t="s">
        <v>387</v>
      </c>
      <c r="K5" s="445"/>
      <c r="L5" s="445"/>
      <c r="M5" s="446"/>
      <c r="O5" s="85"/>
    </row>
    <row r="6" spans="1:15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447" t="str">
        <f>IF(K_Name="","",K_Vorname&amp;" "&amp;K_Name)</f>
        <v/>
      </c>
      <c r="K6" s="448"/>
      <c r="L6" s="448"/>
      <c r="M6" s="449"/>
    </row>
    <row r="7" spans="1:15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5" s="66" customFormat="1" ht="15.4" customHeight="1" x14ac:dyDescent="0.3">
      <c r="A8" s="134" t="s">
        <v>3</v>
      </c>
      <c r="B8" s="108"/>
      <c r="C8" s="109"/>
      <c r="D8" s="640" t="str">
        <f>IF(Titel_Aufg="","",Titel_Aufg)</f>
        <v/>
      </c>
      <c r="E8" s="640"/>
      <c r="F8" s="640"/>
      <c r="G8" s="640"/>
      <c r="H8" s="640"/>
      <c r="I8" s="640"/>
      <c r="J8" s="640"/>
      <c r="K8" s="640"/>
      <c r="L8" s="640"/>
      <c r="M8" s="640"/>
      <c r="N8" s="21"/>
    </row>
    <row r="9" spans="1:15" s="16" customFormat="1" ht="18.75" x14ac:dyDescent="0.3">
      <c r="A9" s="19"/>
      <c r="B9" s="19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6" customFormat="1" ht="96.75" customHeight="1" x14ac:dyDescent="0.3">
      <c r="A10" s="19"/>
      <c r="B10" s="19"/>
      <c r="C10" s="20"/>
      <c r="D10" s="22"/>
      <c r="E10" s="22"/>
      <c r="F10" s="22"/>
      <c r="G10" s="22"/>
      <c r="H10" s="22"/>
      <c r="I10" s="22"/>
      <c r="J10" s="170" t="s">
        <v>323</v>
      </c>
      <c r="K10" s="170" t="s">
        <v>324</v>
      </c>
      <c r="L10" s="170" t="s">
        <v>327</v>
      </c>
      <c r="M10" s="170" t="s">
        <v>326</v>
      </c>
      <c r="N10" s="23"/>
    </row>
    <row r="11" spans="1:15" s="16" customFormat="1" ht="21.75" thickBot="1" x14ac:dyDescent="0.4">
      <c r="A11" s="351">
        <v>1.1000000000000001</v>
      </c>
      <c r="B11" s="25" t="s">
        <v>78</v>
      </c>
      <c r="J11" s="641" t="s">
        <v>79</v>
      </c>
      <c r="K11" s="641"/>
      <c r="L11" s="641"/>
      <c r="M11" s="641"/>
    </row>
    <row r="12" spans="1:15" ht="15.75" x14ac:dyDescent="0.25">
      <c r="A12" s="350" t="s">
        <v>428</v>
      </c>
      <c r="B12" s="634" t="s">
        <v>80</v>
      </c>
      <c r="C12" s="635"/>
      <c r="D12" s="635"/>
      <c r="E12" s="635"/>
      <c r="F12" s="635"/>
      <c r="G12" s="635"/>
      <c r="H12" s="635"/>
      <c r="I12" s="636"/>
      <c r="J12" s="396"/>
      <c r="K12" s="396"/>
      <c r="L12" s="396"/>
      <c r="M12" s="397"/>
    </row>
    <row r="13" spans="1:15" x14ac:dyDescent="0.25">
      <c r="A13" s="205"/>
      <c r="B13" s="13" t="s">
        <v>81</v>
      </c>
      <c r="C13" s="625" t="s">
        <v>82</v>
      </c>
      <c r="D13" s="625"/>
      <c r="E13" s="625"/>
      <c r="F13" s="625"/>
      <c r="G13" s="625" t="s">
        <v>83</v>
      </c>
      <c r="H13" s="625"/>
      <c r="I13" s="625"/>
      <c r="J13" s="278">
        <v>0</v>
      </c>
      <c r="K13" s="278">
        <v>1</v>
      </c>
      <c r="L13" s="278">
        <v>2</v>
      </c>
      <c r="M13" s="279">
        <v>3</v>
      </c>
      <c r="N13" s="2"/>
    </row>
    <row r="14" spans="1:15" ht="30" customHeight="1" x14ac:dyDescent="0.25">
      <c r="A14" s="205"/>
      <c r="B14" s="209">
        <v>1</v>
      </c>
      <c r="C14" s="616"/>
      <c r="D14" s="616"/>
      <c r="E14" s="616"/>
      <c r="F14" s="616"/>
      <c r="G14" s="404"/>
      <c r="H14" s="404"/>
      <c r="I14" s="404"/>
      <c r="J14" s="266"/>
      <c r="K14" s="266"/>
      <c r="L14" s="266"/>
      <c r="M14" s="361"/>
    </row>
    <row r="15" spans="1:15" ht="30" customHeight="1" x14ac:dyDescent="0.25">
      <c r="A15" s="205"/>
      <c r="B15" s="209">
        <v>2</v>
      </c>
      <c r="C15" s="616"/>
      <c r="D15" s="616"/>
      <c r="E15" s="616"/>
      <c r="F15" s="616"/>
      <c r="G15" s="404"/>
      <c r="H15" s="404"/>
      <c r="I15" s="404"/>
      <c r="J15" s="266"/>
      <c r="K15" s="266"/>
      <c r="L15" s="266"/>
      <c r="M15" s="361"/>
    </row>
    <row r="16" spans="1:15" ht="30" customHeight="1" x14ac:dyDescent="0.25">
      <c r="A16" s="205"/>
      <c r="B16" s="209">
        <v>3</v>
      </c>
      <c r="C16" s="616"/>
      <c r="D16" s="616"/>
      <c r="E16" s="616"/>
      <c r="F16" s="616"/>
      <c r="G16" s="404"/>
      <c r="H16" s="404"/>
      <c r="I16" s="404"/>
      <c r="J16" s="266"/>
      <c r="K16" s="266"/>
      <c r="L16" s="266"/>
      <c r="M16" s="361"/>
    </row>
    <row r="17" spans="1:14" ht="30" customHeight="1" thickBot="1" x14ac:dyDescent="0.3">
      <c r="A17" s="206"/>
      <c r="B17" s="210">
        <v>4</v>
      </c>
      <c r="C17" s="614"/>
      <c r="D17" s="614"/>
      <c r="E17" s="614"/>
      <c r="F17" s="614"/>
      <c r="G17" s="615"/>
      <c r="H17" s="615"/>
      <c r="I17" s="615"/>
      <c r="J17" s="337"/>
      <c r="K17" s="337"/>
      <c r="L17" s="337"/>
      <c r="M17" s="362"/>
    </row>
    <row r="18" spans="1:14" ht="21.75" customHeight="1" thickBot="1" x14ac:dyDescent="0.3">
      <c r="A18" s="29"/>
      <c r="B18" s="3"/>
      <c r="C18" s="30"/>
      <c r="D18" s="30"/>
      <c r="E18" s="30"/>
      <c r="F18" s="30"/>
      <c r="G18" s="31"/>
      <c r="H18" s="31"/>
      <c r="I18" s="5" t="s">
        <v>84</v>
      </c>
      <c r="J18" s="632">
        <f>SUM(J14:M17)</f>
        <v>0</v>
      </c>
      <c r="K18" s="632"/>
      <c r="L18" s="632"/>
      <c r="M18" s="633"/>
    </row>
    <row r="19" spans="1:14" ht="21.75" customHeight="1" x14ac:dyDescent="0.25">
      <c r="A19" s="29"/>
      <c r="B19" s="3"/>
      <c r="C19" s="30"/>
      <c r="D19" s="30"/>
      <c r="E19" s="30"/>
      <c r="F19" s="30"/>
      <c r="G19" s="31"/>
      <c r="H19" s="31"/>
      <c r="I19" s="14"/>
      <c r="J19" s="6"/>
      <c r="K19" s="6"/>
      <c r="L19" s="6"/>
      <c r="M19" s="6"/>
      <c r="N19" s="32"/>
    </row>
    <row r="20" spans="1:14" ht="15.75" thickBot="1" x14ac:dyDescent="0.3">
      <c r="B20" s="33"/>
    </row>
    <row r="21" spans="1:14" ht="15.75" x14ac:dyDescent="0.25">
      <c r="A21" s="350" t="s">
        <v>429</v>
      </c>
      <c r="B21" s="634" t="s">
        <v>85</v>
      </c>
      <c r="C21" s="635"/>
      <c r="D21" s="635"/>
      <c r="E21" s="635"/>
      <c r="F21" s="635"/>
      <c r="G21" s="635"/>
      <c r="H21" s="635"/>
      <c r="I21" s="636"/>
      <c r="J21" s="203"/>
      <c r="K21" s="203"/>
      <c r="L21" s="203"/>
      <c r="M21" s="204"/>
    </row>
    <row r="22" spans="1:14" x14ac:dyDescent="0.25">
      <c r="A22" s="205"/>
      <c r="B22" s="13" t="s">
        <v>81</v>
      </c>
      <c r="C22" s="625" t="s">
        <v>82</v>
      </c>
      <c r="D22" s="625"/>
      <c r="E22" s="625"/>
      <c r="F22" s="625"/>
      <c r="G22" s="625" t="s">
        <v>83</v>
      </c>
      <c r="H22" s="625"/>
      <c r="I22" s="625"/>
      <c r="J22" s="278">
        <v>0</v>
      </c>
      <c r="K22" s="278">
        <v>1</v>
      </c>
      <c r="L22" s="278">
        <v>2</v>
      </c>
      <c r="M22" s="279">
        <v>3</v>
      </c>
      <c r="N22" s="2"/>
    </row>
    <row r="23" spans="1:14" ht="30" customHeight="1" x14ac:dyDescent="0.25">
      <c r="A23" s="205"/>
      <c r="B23" s="209">
        <v>1</v>
      </c>
      <c r="C23" s="616"/>
      <c r="D23" s="616"/>
      <c r="E23" s="616"/>
      <c r="F23" s="616"/>
      <c r="G23" s="404"/>
      <c r="H23" s="404"/>
      <c r="I23" s="404"/>
      <c r="J23" s="266"/>
      <c r="K23" s="266"/>
      <c r="L23" s="266"/>
      <c r="M23" s="361"/>
    </row>
    <row r="24" spans="1:14" ht="30" customHeight="1" x14ac:dyDescent="0.25">
      <c r="A24" s="205"/>
      <c r="B24" s="209">
        <v>2</v>
      </c>
      <c r="C24" s="616"/>
      <c r="D24" s="616"/>
      <c r="E24" s="616"/>
      <c r="F24" s="616"/>
      <c r="G24" s="404"/>
      <c r="H24" s="404"/>
      <c r="I24" s="404"/>
      <c r="J24" s="266"/>
      <c r="K24" s="266"/>
      <c r="L24" s="266"/>
      <c r="M24" s="361"/>
    </row>
    <row r="25" spans="1:14" ht="30" customHeight="1" x14ac:dyDescent="0.25">
      <c r="A25" s="205"/>
      <c r="B25" s="209">
        <v>3</v>
      </c>
      <c r="C25" s="616"/>
      <c r="D25" s="616"/>
      <c r="E25" s="616"/>
      <c r="F25" s="616"/>
      <c r="G25" s="404"/>
      <c r="H25" s="404"/>
      <c r="I25" s="404"/>
      <c r="J25" s="266"/>
      <c r="K25" s="266"/>
      <c r="L25" s="266"/>
      <c r="M25" s="361"/>
    </row>
    <row r="26" spans="1:14" ht="30" customHeight="1" thickBot="1" x14ac:dyDescent="0.3">
      <c r="A26" s="206"/>
      <c r="B26" s="210">
        <v>4</v>
      </c>
      <c r="C26" s="614"/>
      <c r="D26" s="614"/>
      <c r="E26" s="614"/>
      <c r="F26" s="614"/>
      <c r="G26" s="615"/>
      <c r="H26" s="615"/>
      <c r="I26" s="615"/>
      <c r="J26" s="337"/>
      <c r="K26" s="337"/>
      <c r="L26" s="337"/>
      <c r="M26" s="362"/>
    </row>
    <row r="27" spans="1:14" ht="21.95" customHeight="1" thickBot="1" x14ac:dyDescent="0.3">
      <c r="A27" s="29"/>
      <c r="B27" s="3"/>
      <c r="C27" s="30"/>
      <c r="D27" s="30"/>
      <c r="E27" s="30"/>
      <c r="F27" s="30"/>
      <c r="G27" s="31"/>
      <c r="H27" s="31"/>
      <c r="I27" s="333" t="s">
        <v>84</v>
      </c>
      <c r="J27" s="630">
        <f>SUM(J23:M26)</f>
        <v>0</v>
      </c>
      <c r="K27" s="630"/>
      <c r="L27" s="630"/>
      <c r="M27" s="631"/>
    </row>
    <row r="28" spans="1:14" ht="15.75" thickBot="1" x14ac:dyDescent="0.3">
      <c r="B28" s="33"/>
    </row>
    <row r="29" spans="1:14" ht="18.75" x14ac:dyDescent="0.25">
      <c r="A29" s="350" t="s">
        <v>430</v>
      </c>
      <c r="B29" s="637" t="s">
        <v>86</v>
      </c>
      <c r="C29" s="637"/>
      <c r="D29" s="637"/>
      <c r="E29" s="637"/>
      <c r="F29" s="637"/>
      <c r="G29" s="637"/>
      <c r="H29" s="637"/>
      <c r="I29" s="637"/>
      <c r="J29" s="323"/>
      <c r="K29" s="323"/>
      <c r="L29" s="323"/>
      <c r="M29" s="324"/>
    </row>
    <row r="30" spans="1:14" x14ac:dyDescent="0.25">
      <c r="A30" s="205"/>
      <c r="B30" s="13" t="s">
        <v>81</v>
      </c>
      <c r="C30" s="625" t="s">
        <v>87</v>
      </c>
      <c r="D30" s="625"/>
      <c r="E30" s="625"/>
      <c r="F30" s="625"/>
      <c r="G30" s="625" t="s">
        <v>83</v>
      </c>
      <c r="H30" s="625"/>
      <c r="I30" s="625"/>
      <c r="J30" s="278">
        <v>0</v>
      </c>
      <c r="K30" s="278">
        <v>1</v>
      </c>
      <c r="L30" s="278">
        <v>2</v>
      </c>
      <c r="M30" s="279">
        <v>3</v>
      </c>
      <c r="N30" s="2"/>
    </row>
    <row r="31" spans="1:14" ht="30" customHeight="1" x14ac:dyDescent="0.25">
      <c r="A31" s="205"/>
      <c r="B31" s="209">
        <v>1</v>
      </c>
      <c r="C31" s="616"/>
      <c r="D31" s="616"/>
      <c r="E31" s="616"/>
      <c r="F31" s="616"/>
      <c r="G31" s="404"/>
      <c r="H31" s="404"/>
      <c r="I31" s="404"/>
      <c r="J31" s="266"/>
      <c r="K31" s="266"/>
      <c r="L31" s="266"/>
      <c r="M31" s="361"/>
    </row>
    <row r="32" spans="1:14" ht="30" customHeight="1" x14ac:dyDescent="0.25">
      <c r="A32" s="205"/>
      <c r="B32" s="209">
        <v>2</v>
      </c>
      <c r="C32" s="616"/>
      <c r="D32" s="616"/>
      <c r="E32" s="616"/>
      <c r="F32" s="616"/>
      <c r="G32" s="404"/>
      <c r="H32" s="404"/>
      <c r="I32" s="404"/>
      <c r="J32" s="266"/>
      <c r="K32" s="266"/>
      <c r="L32" s="266"/>
      <c r="M32" s="361"/>
    </row>
    <row r="33" spans="1:14" ht="30" customHeight="1" x14ac:dyDescent="0.25">
      <c r="A33" s="205"/>
      <c r="B33" s="209">
        <v>3</v>
      </c>
      <c r="C33" s="616"/>
      <c r="D33" s="616"/>
      <c r="E33" s="616"/>
      <c r="F33" s="616"/>
      <c r="G33" s="404"/>
      <c r="H33" s="404"/>
      <c r="I33" s="404"/>
      <c r="J33" s="266"/>
      <c r="K33" s="266"/>
      <c r="L33" s="266"/>
      <c r="M33" s="361"/>
    </row>
    <row r="34" spans="1:14" ht="30" customHeight="1" x14ac:dyDescent="0.25">
      <c r="A34" s="205"/>
      <c r="B34" s="209">
        <v>4</v>
      </c>
      <c r="C34" s="616"/>
      <c r="D34" s="616"/>
      <c r="E34" s="616"/>
      <c r="F34" s="616"/>
      <c r="G34" s="404"/>
      <c r="H34" s="404"/>
      <c r="I34" s="404"/>
      <c r="J34" s="266"/>
      <c r="K34" s="266"/>
      <c r="L34" s="266"/>
      <c r="M34" s="361"/>
    </row>
    <row r="35" spans="1:14" ht="30" customHeight="1" x14ac:dyDescent="0.25">
      <c r="A35" s="157"/>
      <c r="B35" s="209">
        <v>5</v>
      </c>
      <c r="C35" s="616"/>
      <c r="D35" s="616"/>
      <c r="E35" s="616"/>
      <c r="F35" s="616"/>
      <c r="G35" s="404"/>
      <c r="H35" s="404"/>
      <c r="I35" s="404"/>
      <c r="J35" s="266"/>
      <c r="K35" s="266"/>
      <c r="L35" s="266"/>
      <c r="M35" s="361"/>
    </row>
    <row r="36" spans="1:14" ht="30" customHeight="1" x14ac:dyDescent="0.25">
      <c r="A36" s="205"/>
      <c r="B36" s="209">
        <v>6</v>
      </c>
      <c r="C36" s="616"/>
      <c r="D36" s="616"/>
      <c r="E36" s="616"/>
      <c r="F36" s="616"/>
      <c r="G36" s="404"/>
      <c r="H36" s="404"/>
      <c r="I36" s="404"/>
      <c r="J36" s="266"/>
      <c r="K36" s="266"/>
      <c r="L36" s="266"/>
      <c r="M36" s="361"/>
    </row>
    <row r="37" spans="1:14" ht="30" customHeight="1" x14ac:dyDescent="0.25">
      <c r="A37" s="205"/>
      <c r="B37" s="209">
        <v>7</v>
      </c>
      <c r="C37" s="616"/>
      <c r="D37" s="616"/>
      <c r="E37" s="616"/>
      <c r="F37" s="616"/>
      <c r="G37" s="404"/>
      <c r="H37" s="404"/>
      <c r="I37" s="404"/>
      <c r="J37" s="266"/>
      <c r="K37" s="266"/>
      <c r="L37" s="266"/>
      <c r="M37" s="361"/>
    </row>
    <row r="38" spans="1:14" ht="30" customHeight="1" x14ac:dyDescent="0.25">
      <c r="A38" s="205"/>
      <c r="B38" s="209">
        <v>8</v>
      </c>
      <c r="C38" s="616"/>
      <c r="D38" s="616"/>
      <c r="E38" s="616"/>
      <c r="F38" s="616"/>
      <c r="G38" s="404"/>
      <c r="H38" s="404"/>
      <c r="I38" s="404"/>
      <c r="J38" s="266"/>
      <c r="K38" s="266"/>
      <c r="L38" s="266"/>
      <c r="M38" s="361"/>
    </row>
    <row r="39" spans="1:14" ht="30" customHeight="1" x14ac:dyDescent="0.25">
      <c r="A39" s="157"/>
      <c r="B39" s="209">
        <v>9</v>
      </c>
      <c r="C39" s="616"/>
      <c r="D39" s="616"/>
      <c r="E39" s="616"/>
      <c r="F39" s="616"/>
      <c r="G39" s="404"/>
      <c r="H39" s="404"/>
      <c r="I39" s="404"/>
      <c r="J39" s="266"/>
      <c r="K39" s="266"/>
      <c r="L39" s="266"/>
      <c r="M39" s="361"/>
    </row>
    <row r="40" spans="1:14" ht="30" customHeight="1" thickBot="1" x14ac:dyDescent="0.3">
      <c r="A40" s="206"/>
      <c r="B40" s="210">
        <v>10</v>
      </c>
      <c r="C40" s="614"/>
      <c r="D40" s="614"/>
      <c r="E40" s="614"/>
      <c r="F40" s="614"/>
      <c r="G40" s="615"/>
      <c r="H40" s="615"/>
      <c r="I40" s="615"/>
      <c r="J40" s="337"/>
      <c r="K40" s="337"/>
      <c r="L40" s="337"/>
      <c r="M40" s="362"/>
    </row>
    <row r="41" spans="1:14" ht="21.95" customHeight="1" thickBot="1" x14ac:dyDescent="0.3">
      <c r="A41" s="29"/>
      <c r="B41" s="3"/>
      <c r="C41" s="30"/>
      <c r="D41" s="30"/>
      <c r="E41" s="30"/>
      <c r="F41" s="30"/>
      <c r="G41" s="31"/>
      <c r="H41" s="31"/>
      <c r="I41" s="333" t="s">
        <v>84</v>
      </c>
      <c r="J41" s="628">
        <f>SUM(J31:M40)</f>
        <v>0</v>
      </c>
      <c r="K41" s="628"/>
      <c r="L41" s="628"/>
      <c r="M41" s="629"/>
    </row>
    <row r="42" spans="1:14" ht="15.75" thickBot="1" x14ac:dyDescent="0.3">
      <c r="B42" s="33"/>
    </row>
    <row r="43" spans="1:14" ht="18.75" x14ac:dyDescent="0.25">
      <c r="A43" s="350" t="s">
        <v>431</v>
      </c>
      <c r="B43" s="637" t="s">
        <v>88</v>
      </c>
      <c r="C43" s="637"/>
      <c r="D43" s="637"/>
      <c r="E43" s="637"/>
      <c r="F43" s="637"/>
      <c r="G43" s="637"/>
      <c r="H43" s="637"/>
      <c r="I43" s="637"/>
      <c r="J43" s="323"/>
      <c r="K43" s="323"/>
      <c r="L43" s="323"/>
      <c r="M43" s="324"/>
    </row>
    <row r="44" spans="1:14" x14ac:dyDescent="0.25">
      <c r="A44" s="205"/>
      <c r="B44" s="13" t="s">
        <v>81</v>
      </c>
      <c r="C44" s="625" t="s">
        <v>82</v>
      </c>
      <c r="D44" s="625"/>
      <c r="E44" s="625"/>
      <c r="F44" s="625"/>
      <c r="G44" s="625" t="s">
        <v>83</v>
      </c>
      <c r="H44" s="625"/>
      <c r="I44" s="625"/>
      <c r="J44" s="278">
        <v>0</v>
      </c>
      <c r="K44" s="278">
        <v>1</v>
      </c>
      <c r="L44" s="278">
        <v>2</v>
      </c>
      <c r="M44" s="279">
        <v>3</v>
      </c>
      <c r="N44" s="2"/>
    </row>
    <row r="45" spans="1:14" ht="30" customHeight="1" x14ac:dyDescent="0.25">
      <c r="A45" s="205"/>
      <c r="B45" s="209">
        <v>1</v>
      </c>
      <c r="C45" s="616"/>
      <c r="D45" s="616"/>
      <c r="E45" s="616"/>
      <c r="F45" s="616"/>
      <c r="G45" s="404"/>
      <c r="H45" s="404"/>
      <c r="I45" s="404"/>
      <c r="J45" s="266"/>
      <c r="K45" s="266"/>
      <c r="L45" s="266"/>
      <c r="M45" s="361"/>
    </row>
    <row r="46" spans="1:14" ht="30" customHeight="1" x14ac:dyDescent="0.25">
      <c r="A46" s="205"/>
      <c r="B46" s="209">
        <v>2</v>
      </c>
      <c r="C46" s="616"/>
      <c r="D46" s="616"/>
      <c r="E46" s="616"/>
      <c r="F46" s="616"/>
      <c r="G46" s="404"/>
      <c r="H46" s="404"/>
      <c r="I46" s="404"/>
      <c r="J46" s="266"/>
      <c r="K46" s="266"/>
      <c r="L46" s="266"/>
      <c r="M46" s="361"/>
    </row>
    <row r="47" spans="1:14" ht="30" customHeight="1" x14ac:dyDescent="0.25">
      <c r="A47" s="205"/>
      <c r="B47" s="209">
        <v>3</v>
      </c>
      <c r="C47" s="616"/>
      <c r="D47" s="616"/>
      <c r="E47" s="616"/>
      <c r="F47" s="616"/>
      <c r="G47" s="404"/>
      <c r="H47" s="404"/>
      <c r="I47" s="404"/>
      <c r="J47" s="266"/>
      <c r="K47" s="266"/>
      <c r="L47" s="266"/>
      <c r="M47" s="361"/>
    </row>
    <row r="48" spans="1:14" ht="30" customHeight="1" thickBot="1" x14ac:dyDescent="0.3">
      <c r="A48" s="206"/>
      <c r="B48" s="210">
        <v>4</v>
      </c>
      <c r="C48" s="614"/>
      <c r="D48" s="614"/>
      <c r="E48" s="614"/>
      <c r="F48" s="614"/>
      <c r="G48" s="615"/>
      <c r="H48" s="615"/>
      <c r="I48" s="615"/>
      <c r="J48" s="337"/>
      <c r="K48" s="337"/>
      <c r="L48" s="337"/>
      <c r="M48" s="362"/>
    </row>
    <row r="49" spans="1:14" ht="21.95" customHeight="1" thickBot="1" x14ac:dyDescent="0.3">
      <c r="A49" s="29"/>
      <c r="B49" s="3"/>
      <c r="C49" s="30"/>
      <c r="D49" s="30"/>
      <c r="E49" s="30"/>
      <c r="F49" s="30"/>
      <c r="G49" s="31"/>
      <c r="H49" s="31"/>
      <c r="I49" s="334" t="s">
        <v>84</v>
      </c>
      <c r="J49" s="626">
        <f>SUM(J45:M48)</f>
        <v>0</v>
      </c>
      <c r="K49" s="626"/>
      <c r="L49" s="626"/>
      <c r="M49" s="627"/>
    </row>
    <row r="50" spans="1:14" ht="21.95" customHeight="1" thickBot="1" x14ac:dyDescent="0.3">
      <c r="A50" s="29"/>
      <c r="B50" s="3"/>
      <c r="C50" s="30"/>
      <c r="D50" s="30"/>
      <c r="E50" s="30"/>
      <c r="F50" s="30"/>
      <c r="G50" s="31"/>
      <c r="H50" s="31"/>
      <c r="I50" s="14"/>
      <c r="J50" s="6"/>
      <c r="K50" s="6"/>
      <c r="L50" s="6"/>
      <c r="M50" s="6"/>
    </row>
    <row r="51" spans="1:14" ht="21.95" customHeight="1" x14ac:dyDescent="0.25">
      <c r="A51" s="29"/>
      <c r="B51" s="3"/>
      <c r="C51" s="30"/>
      <c r="D51" s="30"/>
      <c r="E51" s="30"/>
      <c r="F51" s="30"/>
      <c r="G51" s="31"/>
      <c r="H51" s="31"/>
      <c r="I51" s="617" t="s">
        <v>427</v>
      </c>
      <c r="J51" s="618"/>
      <c r="K51" s="618"/>
      <c r="L51" s="618"/>
      <c r="M51" s="619"/>
    </row>
    <row r="52" spans="1:14" ht="21.75" customHeight="1" thickBot="1" x14ac:dyDescent="0.3">
      <c r="A52" s="29"/>
      <c r="B52" s="3"/>
      <c r="C52" s="30"/>
      <c r="D52" s="30"/>
      <c r="E52" s="30"/>
      <c r="F52" s="30"/>
      <c r="G52" s="31"/>
      <c r="H52" s="31"/>
      <c r="I52" s="15"/>
      <c r="J52" s="620">
        <f>SUM(J18,J27,J41,J49)</f>
        <v>0</v>
      </c>
      <c r="K52" s="620"/>
      <c r="L52" s="620"/>
      <c r="M52" s="621"/>
    </row>
    <row r="53" spans="1:14" ht="21.75" thickBot="1" x14ac:dyDescent="0.4">
      <c r="A53" s="24">
        <v>1.2</v>
      </c>
      <c r="B53" s="25" t="s">
        <v>89</v>
      </c>
    </row>
    <row r="54" spans="1:14" ht="18.75" x14ac:dyDescent="0.3">
      <c r="A54" s="202"/>
      <c r="B54" s="622"/>
      <c r="C54" s="623"/>
      <c r="D54" s="623"/>
      <c r="E54" s="623"/>
      <c r="F54" s="623"/>
      <c r="G54" s="623"/>
      <c r="H54" s="623"/>
      <c r="I54" s="623"/>
      <c r="J54" s="323"/>
      <c r="K54" s="323"/>
      <c r="L54" s="323"/>
      <c r="M54" s="324"/>
    </row>
    <row r="55" spans="1:14" x14ac:dyDescent="0.25">
      <c r="A55" s="205"/>
      <c r="B55" s="13" t="s">
        <v>81</v>
      </c>
      <c r="C55" s="625" t="s">
        <v>91</v>
      </c>
      <c r="D55" s="625"/>
      <c r="E55" s="625"/>
      <c r="F55" s="625"/>
      <c r="G55" s="625" t="s">
        <v>83</v>
      </c>
      <c r="H55" s="625"/>
      <c r="I55" s="625"/>
      <c r="J55" s="278">
        <v>0</v>
      </c>
      <c r="K55" s="278"/>
      <c r="L55" s="278">
        <v>2</v>
      </c>
      <c r="M55" s="279"/>
      <c r="N55" s="2"/>
    </row>
    <row r="56" spans="1:14" ht="30" customHeight="1" x14ac:dyDescent="0.25">
      <c r="A56" s="205"/>
      <c r="B56" s="209">
        <v>1</v>
      </c>
      <c r="C56" s="616"/>
      <c r="D56" s="616"/>
      <c r="E56" s="616"/>
      <c r="F56" s="616"/>
      <c r="G56" s="404"/>
      <c r="H56" s="404"/>
      <c r="I56" s="404"/>
      <c r="J56" s="266"/>
      <c r="K56" s="363"/>
      <c r="L56" s="266"/>
      <c r="M56" s="365"/>
    </row>
    <row r="57" spans="1:14" ht="30" customHeight="1" x14ac:dyDescent="0.25">
      <c r="A57" s="205"/>
      <c r="B57" s="209">
        <v>2</v>
      </c>
      <c r="C57" s="616"/>
      <c r="D57" s="616"/>
      <c r="E57" s="616"/>
      <c r="F57" s="616"/>
      <c r="G57" s="404"/>
      <c r="H57" s="404"/>
      <c r="I57" s="404"/>
      <c r="J57" s="266"/>
      <c r="K57" s="363"/>
      <c r="L57" s="266"/>
      <c r="M57" s="365"/>
    </row>
    <row r="58" spans="1:14" ht="30" customHeight="1" x14ac:dyDescent="0.25">
      <c r="A58" s="205"/>
      <c r="B58" s="209">
        <v>3</v>
      </c>
      <c r="C58" s="616"/>
      <c r="D58" s="616"/>
      <c r="E58" s="616"/>
      <c r="F58" s="616"/>
      <c r="G58" s="404"/>
      <c r="H58" s="404"/>
      <c r="I58" s="404"/>
      <c r="J58" s="266"/>
      <c r="K58" s="363"/>
      <c r="L58" s="266"/>
      <c r="M58" s="365"/>
    </row>
    <row r="59" spans="1:14" ht="30" customHeight="1" x14ac:dyDescent="0.25">
      <c r="A59" s="205"/>
      <c r="B59" s="209">
        <v>4</v>
      </c>
      <c r="C59" s="616"/>
      <c r="D59" s="616"/>
      <c r="E59" s="616"/>
      <c r="F59" s="616"/>
      <c r="G59" s="404"/>
      <c r="H59" s="404"/>
      <c r="I59" s="404"/>
      <c r="J59" s="266"/>
      <c r="K59" s="363"/>
      <c r="L59" s="266"/>
      <c r="M59" s="365"/>
    </row>
    <row r="60" spans="1:14" ht="30" customHeight="1" thickBot="1" x14ac:dyDescent="0.3">
      <c r="A60" s="206"/>
      <c r="B60" s="210">
        <v>5</v>
      </c>
      <c r="C60" s="614"/>
      <c r="D60" s="614"/>
      <c r="E60" s="614"/>
      <c r="F60" s="614"/>
      <c r="G60" s="615"/>
      <c r="H60" s="615"/>
      <c r="I60" s="615"/>
      <c r="J60" s="337"/>
      <c r="K60" s="364"/>
      <c r="L60" s="337"/>
      <c r="M60" s="366"/>
    </row>
    <row r="61" spans="1:14" ht="21.75" customHeight="1" thickBot="1" x14ac:dyDescent="0.3">
      <c r="A61" s="29"/>
      <c r="B61" s="3"/>
      <c r="C61" s="30"/>
      <c r="D61" s="30"/>
      <c r="E61" s="30"/>
      <c r="F61" s="30"/>
      <c r="G61" s="12"/>
      <c r="H61" s="12"/>
      <c r="I61" s="333" t="s">
        <v>84</v>
      </c>
      <c r="J61" s="638">
        <f>SUM(J56:M60)</f>
        <v>0</v>
      </c>
      <c r="K61" s="638"/>
      <c r="L61" s="638"/>
      <c r="M61" s="639"/>
    </row>
    <row r="62" spans="1:14" ht="15.75" thickBot="1" x14ac:dyDescent="0.3">
      <c r="B62" s="33"/>
    </row>
    <row r="63" spans="1:14" x14ac:dyDescent="0.25">
      <c r="B63" s="33"/>
      <c r="I63" s="617" t="s">
        <v>432</v>
      </c>
      <c r="J63" s="618"/>
      <c r="K63" s="618"/>
      <c r="L63" s="618"/>
      <c r="M63" s="619"/>
    </row>
    <row r="64" spans="1:14" ht="15.75" thickBot="1" x14ac:dyDescent="0.3">
      <c r="B64" s="33"/>
      <c r="I64" s="15"/>
      <c r="J64" s="620">
        <f>P_MK_Erreicht</f>
        <v>0</v>
      </c>
      <c r="K64" s="620"/>
      <c r="L64" s="620"/>
      <c r="M64" s="621"/>
    </row>
    <row r="65" spans="1:14" ht="21.75" thickBot="1" x14ac:dyDescent="0.4">
      <c r="A65" s="24">
        <v>1.3</v>
      </c>
      <c r="B65" s="25" t="s">
        <v>92</v>
      </c>
    </row>
    <row r="66" spans="1:14" ht="18.75" x14ac:dyDescent="0.3">
      <c r="A66" s="202"/>
      <c r="B66" s="622"/>
      <c r="C66" s="623"/>
      <c r="D66" s="623"/>
      <c r="E66" s="623"/>
      <c r="F66" s="623"/>
      <c r="G66" s="623"/>
      <c r="H66" s="623"/>
      <c r="I66" s="624"/>
      <c r="J66" s="203"/>
      <c r="K66" s="203"/>
      <c r="L66" s="203"/>
      <c r="M66" s="204"/>
    </row>
    <row r="67" spans="1:14" x14ac:dyDescent="0.25">
      <c r="A67" s="205"/>
      <c r="B67" s="13" t="s">
        <v>81</v>
      </c>
      <c r="C67" s="625" t="s">
        <v>91</v>
      </c>
      <c r="D67" s="625"/>
      <c r="E67" s="625"/>
      <c r="F67" s="625"/>
      <c r="G67" s="625" t="s">
        <v>83</v>
      </c>
      <c r="H67" s="625"/>
      <c r="I67" s="625"/>
      <c r="J67" s="278">
        <v>0</v>
      </c>
      <c r="K67" s="278"/>
      <c r="L67" s="278">
        <v>2</v>
      </c>
      <c r="M67" s="279"/>
      <c r="N67" s="2"/>
    </row>
    <row r="68" spans="1:14" ht="30" customHeight="1" x14ac:dyDescent="0.25">
      <c r="A68" s="205"/>
      <c r="B68" s="209">
        <v>1</v>
      </c>
      <c r="C68" s="616"/>
      <c r="D68" s="616"/>
      <c r="E68" s="616"/>
      <c r="F68" s="616"/>
      <c r="G68" s="404"/>
      <c r="H68" s="404"/>
      <c r="I68" s="404"/>
      <c r="J68" s="266"/>
      <c r="K68" s="363"/>
      <c r="L68" s="266"/>
      <c r="M68" s="365"/>
    </row>
    <row r="69" spans="1:14" ht="30" customHeight="1" x14ac:dyDescent="0.25">
      <c r="A69" s="205"/>
      <c r="B69" s="209">
        <v>2</v>
      </c>
      <c r="C69" s="616"/>
      <c r="D69" s="616"/>
      <c r="E69" s="616"/>
      <c r="F69" s="616"/>
      <c r="G69" s="404"/>
      <c r="H69" s="404"/>
      <c r="I69" s="404"/>
      <c r="J69" s="266"/>
      <c r="K69" s="363"/>
      <c r="L69" s="266"/>
      <c r="M69" s="365"/>
    </row>
    <row r="70" spans="1:14" ht="30" customHeight="1" x14ac:dyDescent="0.25">
      <c r="A70" s="205"/>
      <c r="B70" s="209">
        <v>3</v>
      </c>
      <c r="C70" s="616"/>
      <c r="D70" s="616"/>
      <c r="E70" s="616"/>
      <c r="F70" s="616"/>
      <c r="G70" s="404"/>
      <c r="H70" s="404"/>
      <c r="I70" s="404"/>
      <c r="J70" s="266"/>
      <c r="K70" s="363"/>
      <c r="L70" s="266"/>
      <c r="M70" s="365"/>
    </row>
    <row r="71" spans="1:14" ht="30" customHeight="1" x14ac:dyDescent="0.25">
      <c r="A71" s="205"/>
      <c r="B71" s="209">
        <v>4</v>
      </c>
      <c r="C71" s="616"/>
      <c r="D71" s="616"/>
      <c r="E71" s="616"/>
      <c r="F71" s="616"/>
      <c r="G71" s="404"/>
      <c r="H71" s="404"/>
      <c r="I71" s="404"/>
      <c r="J71" s="266"/>
      <c r="K71" s="363"/>
      <c r="L71" s="266"/>
      <c r="M71" s="365"/>
    </row>
    <row r="72" spans="1:14" ht="30" customHeight="1" thickBot="1" x14ac:dyDescent="0.3">
      <c r="A72" s="206"/>
      <c r="B72" s="210">
        <v>5</v>
      </c>
      <c r="C72" s="614"/>
      <c r="D72" s="614"/>
      <c r="E72" s="614"/>
      <c r="F72" s="614"/>
      <c r="G72" s="615"/>
      <c r="H72" s="615"/>
      <c r="I72" s="615"/>
      <c r="J72" s="337"/>
      <c r="K72" s="364"/>
      <c r="L72" s="337"/>
      <c r="M72" s="366"/>
    </row>
    <row r="73" spans="1:14" ht="21.75" customHeight="1" thickBot="1" x14ac:dyDescent="0.3">
      <c r="A73" s="29"/>
      <c r="B73" s="3"/>
      <c r="C73" s="30"/>
      <c r="D73" s="30"/>
      <c r="E73" s="30"/>
      <c r="F73" s="30"/>
      <c r="G73" s="12"/>
      <c r="H73" s="12"/>
      <c r="I73" s="333" t="s">
        <v>84</v>
      </c>
      <c r="J73" s="638">
        <f>SUM(J68:M72)</f>
        <v>0</v>
      </c>
      <c r="K73" s="638"/>
      <c r="L73" s="638"/>
      <c r="M73" s="639"/>
    </row>
    <row r="74" spans="1:14" ht="15.75" thickBot="1" x14ac:dyDescent="0.3">
      <c r="B74" s="33"/>
    </row>
    <row r="75" spans="1:14" x14ac:dyDescent="0.25">
      <c r="B75" s="33"/>
      <c r="I75" s="617" t="s">
        <v>433</v>
      </c>
      <c r="J75" s="618"/>
      <c r="K75" s="618"/>
      <c r="L75" s="618"/>
      <c r="M75" s="619"/>
    </row>
    <row r="76" spans="1:14" ht="15.75" thickBot="1" x14ac:dyDescent="0.3">
      <c r="B76" s="33"/>
      <c r="I76" s="15"/>
      <c r="J76" s="620">
        <f>P_SK_Erreicht</f>
        <v>0</v>
      </c>
      <c r="K76" s="620"/>
      <c r="L76" s="620"/>
      <c r="M76" s="621"/>
    </row>
    <row r="77" spans="1:14" x14ac:dyDescent="0.25">
      <c r="B77" s="33"/>
    </row>
    <row r="78" spans="1:14" x14ac:dyDescent="0.25">
      <c r="B78" s="33"/>
    </row>
    <row r="79" spans="1:14" x14ac:dyDescent="0.25">
      <c r="B79" s="33"/>
    </row>
    <row r="80" spans="1:14" x14ac:dyDescent="0.25">
      <c r="B80" s="33"/>
    </row>
    <row r="81" spans="2:2" x14ac:dyDescent="0.25">
      <c r="B81" s="33"/>
    </row>
    <row r="82" spans="2:2" x14ac:dyDescent="0.25">
      <c r="B82" s="33"/>
    </row>
    <row r="83" spans="2:2" x14ac:dyDescent="0.25">
      <c r="B83" s="33"/>
    </row>
    <row r="84" spans="2:2" x14ac:dyDescent="0.25">
      <c r="B84" s="33"/>
    </row>
    <row r="85" spans="2:2" x14ac:dyDescent="0.25">
      <c r="B85" s="33"/>
    </row>
    <row r="86" spans="2:2" x14ac:dyDescent="0.25">
      <c r="B86" s="33"/>
    </row>
    <row r="87" spans="2:2" x14ac:dyDescent="0.25">
      <c r="B87" s="33"/>
    </row>
    <row r="88" spans="2:2" x14ac:dyDescent="0.25">
      <c r="B88" s="33"/>
    </row>
    <row r="89" spans="2:2" x14ac:dyDescent="0.25">
      <c r="B89" s="33"/>
    </row>
    <row r="90" spans="2:2" x14ac:dyDescent="0.25">
      <c r="B90" s="33"/>
    </row>
    <row r="91" spans="2:2" x14ac:dyDescent="0.25">
      <c r="B91" s="33"/>
    </row>
    <row r="92" spans="2:2" x14ac:dyDescent="0.25">
      <c r="B92" s="33"/>
    </row>
    <row r="93" spans="2:2" x14ac:dyDescent="0.25">
      <c r="B93" s="33"/>
    </row>
    <row r="94" spans="2:2" x14ac:dyDescent="0.25">
      <c r="B94" s="33"/>
    </row>
    <row r="95" spans="2:2" x14ac:dyDescent="0.25">
      <c r="B95" s="33"/>
    </row>
  </sheetData>
  <sheetProtection algorithmName="SHA-512" hashValue="wRb2adW4F4mRDgmVfb81k6XEusa93XUnYbSL/C8aNsmMmdTNePKooNfjQ0hzGx+j7J8+PIQ8daTnpVBxO4Z8CQ==" saltValue="9rXNtn1btD4msXIgugpbQg==" spinCount="100000" sheet="1" objects="1" scenarios="1"/>
  <dataConsolidate/>
  <mergeCells count="102">
    <mergeCell ref="B12:I12"/>
    <mergeCell ref="B21:I21"/>
    <mergeCell ref="B29:I29"/>
    <mergeCell ref="B43:I43"/>
    <mergeCell ref="B54:I54"/>
    <mergeCell ref="J61:M61"/>
    <mergeCell ref="J73:M73"/>
    <mergeCell ref="A1:F1"/>
    <mergeCell ref="J3:M3"/>
    <mergeCell ref="D8:M8"/>
    <mergeCell ref="J6:M6"/>
    <mergeCell ref="J5:M5"/>
    <mergeCell ref="J4:M4"/>
    <mergeCell ref="J1:L1"/>
    <mergeCell ref="C32:F32"/>
    <mergeCell ref="G32:I32"/>
    <mergeCell ref="C33:F33"/>
    <mergeCell ref="J11:M11"/>
    <mergeCell ref="C13:F13"/>
    <mergeCell ref="G13:I13"/>
    <mergeCell ref="C17:F17"/>
    <mergeCell ref="G17:I17"/>
    <mergeCell ref="C14:F14"/>
    <mergeCell ref="G14:I14"/>
    <mergeCell ref="C15:F15"/>
    <mergeCell ref="G15:I15"/>
    <mergeCell ref="C16:F16"/>
    <mergeCell ref="G16:I16"/>
    <mergeCell ref="J18:M18"/>
    <mergeCell ref="C23:F23"/>
    <mergeCell ref="G23:I23"/>
    <mergeCell ref="C24:F24"/>
    <mergeCell ref="G24:I24"/>
    <mergeCell ref="C22:F22"/>
    <mergeCell ref="G22:I22"/>
    <mergeCell ref="C25:F25"/>
    <mergeCell ref="G25:I25"/>
    <mergeCell ref="C36:F36"/>
    <mergeCell ref="G36:I36"/>
    <mergeCell ref="C26:F26"/>
    <mergeCell ref="G26:I26"/>
    <mergeCell ref="G33:I33"/>
    <mergeCell ref="C34:F34"/>
    <mergeCell ref="G34:I34"/>
    <mergeCell ref="C35:F35"/>
    <mergeCell ref="G35:I35"/>
    <mergeCell ref="J41:M41"/>
    <mergeCell ref="J27:M27"/>
    <mergeCell ref="C30:F30"/>
    <mergeCell ref="G30:I30"/>
    <mergeCell ref="C31:F31"/>
    <mergeCell ref="G31:I31"/>
    <mergeCell ref="C37:F37"/>
    <mergeCell ref="G37:I37"/>
    <mergeCell ref="C38:F38"/>
    <mergeCell ref="G38:I38"/>
    <mergeCell ref="C39:F39"/>
    <mergeCell ref="G39:I39"/>
    <mergeCell ref="C40:F40"/>
    <mergeCell ref="G40:I40"/>
    <mergeCell ref="G68:I68"/>
    <mergeCell ref="C56:F56"/>
    <mergeCell ref="G56:I56"/>
    <mergeCell ref="C44:F44"/>
    <mergeCell ref="G44:I44"/>
    <mergeCell ref="C55:F55"/>
    <mergeCell ref="G55:I55"/>
    <mergeCell ref="C46:F46"/>
    <mergeCell ref="G46:I46"/>
    <mergeCell ref="C47:F47"/>
    <mergeCell ref="G47:I47"/>
    <mergeCell ref="C45:F45"/>
    <mergeCell ref="G45:I45"/>
    <mergeCell ref="I51:M51"/>
    <mergeCell ref="J52:M52"/>
    <mergeCell ref="C48:F48"/>
    <mergeCell ref="G48:I48"/>
    <mergeCell ref="J49:M49"/>
    <mergeCell ref="C72:F72"/>
    <mergeCell ref="G72:I72"/>
    <mergeCell ref="C70:F70"/>
    <mergeCell ref="G70:I70"/>
    <mergeCell ref="C71:F71"/>
    <mergeCell ref="G71:I71"/>
    <mergeCell ref="I75:M75"/>
    <mergeCell ref="J76:M76"/>
    <mergeCell ref="C57:F57"/>
    <mergeCell ref="G57:I57"/>
    <mergeCell ref="C58:F58"/>
    <mergeCell ref="G58:I58"/>
    <mergeCell ref="C69:F69"/>
    <mergeCell ref="G69:I69"/>
    <mergeCell ref="C59:F59"/>
    <mergeCell ref="G59:I59"/>
    <mergeCell ref="B66:I66"/>
    <mergeCell ref="I63:M63"/>
    <mergeCell ref="J64:M64"/>
    <mergeCell ref="C60:F60"/>
    <mergeCell ref="G60:I60"/>
    <mergeCell ref="C67:F67"/>
    <mergeCell ref="G67:I67"/>
    <mergeCell ref="C68:F68"/>
  </mergeCells>
  <dataValidations count="6">
    <dataValidation type="list" allowBlank="1" showInputMessage="1" showErrorMessage="1" sqref="C27:F27 C61:F61 C14:F19 C41:F41 C49:F52 C73:F73">
      <formula1>HK_1</formula1>
    </dataValidation>
    <dataValidation type="list" allowBlank="1" showInputMessage="1" showErrorMessage="1" sqref="C23:F26">
      <formula1>HK_2</formula1>
    </dataValidation>
    <dataValidation type="list" allowBlank="1" showInputMessage="1" showErrorMessage="1" sqref="C31:F40">
      <formula1>HK_3</formula1>
    </dataValidation>
    <dataValidation type="list" allowBlank="1" showInputMessage="1" showErrorMessage="1" sqref="C56:F60">
      <formula1>MK_1</formula1>
    </dataValidation>
    <dataValidation type="list" allowBlank="1" showInputMessage="1" showErrorMessage="1" sqref="C68:F72">
      <formula1>SK_1</formula1>
    </dataValidation>
    <dataValidation type="list" allowBlank="1" showInputMessage="1" showErrorMessage="1" sqref="C45:F48">
      <formula1>HK_4</formula1>
    </dataValidation>
  </dataValidations>
  <pageMargins left="0.7" right="0.7" top="0.78740157499999996" bottom="0.78740157499999996" header="0.3" footer="0.3"/>
  <pageSetup paperSize="9" scale="67" orientation="portrait" r:id="rId1"/>
  <headerFooter>
    <oddFooter>&amp;R&amp;8&amp;P/&amp;N</oddFooter>
  </headerFooter>
  <rowBreaks count="1" manualBreakCount="1">
    <brk id="42" max="12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4"/>
  <sheetViews>
    <sheetView zoomScaleNormal="100" workbookViewId="0">
      <selection activeCell="G21" sqref="G21:I21"/>
    </sheetView>
  </sheetViews>
  <sheetFormatPr baseColWidth="10" defaultColWidth="10.7109375" defaultRowHeight="15" x14ac:dyDescent="0.25"/>
  <cols>
    <col min="1" max="1" width="4.85546875" style="27" customWidth="1"/>
    <col min="2" max="2" width="5" style="34" customWidth="1"/>
    <col min="3" max="5" width="10.7109375" style="27"/>
    <col min="6" max="6" width="25" style="27" customWidth="1"/>
    <col min="7" max="7" width="18.7109375" style="27" customWidth="1"/>
    <col min="8" max="8" width="21.5703125" style="27" customWidth="1"/>
    <col min="9" max="9" width="15.85546875" style="27" customWidth="1"/>
    <col min="10" max="13" width="5" style="27" customWidth="1"/>
    <col min="14" max="14" width="2.7109375" style="27" customWidth="1"/>
    <col min="15" max="15" width="5.5703125" style="27" customWidth="1"/>
    <col min="16" max="16384" width="10.7109375" style="27"/>
  </cols>
  <sheetData>
    <row r="1" spans="1:15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556" t="s">
        <v>322</v>
      </c>
      <c r="K1" s="557"/>
      <c r="L1" s="557"/>
      <c r="M1" s="261" t="str">
        <f>IF(QV_Jahr="","",QV_Jahr)</f>
        <v/>
      </c>
    </row>
    <row r="2" spans="1:15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8"/>
      <c r="K2" s="18"/>
      <c r="L2" s="106"/>
      <c r="M2" s="106"/>
    </row>
    <row r="3" spans="1:15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438" t="s">
        <v>361</v>
      </c>
      <c r="K3" s="439"/>
      <c r="L3" s="439"/>
      <c r="M3" s="440"/>
    </row>
    <row r="4" spans="1:15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491" t="str">
        <f>IF(K_Nummer="","",K_Nummer)</f>
        <v/>
      </c>
      <c r="K4" s="492"/>
      <c r="L4" s="492"/>
      <c r="M4" s="493"/>
      <c r="O4" s="85"/>
    </row>
    <row r="5" spans="1:15" s="66" customFormat="1" ht="18.399999999999999" customHeight="1" x14ac:dyDescent="0.35">
      <c r="A5" s="107" t="s">
        <v>315</v>
      </c>
      <c r="B5" s="104"/>
      <c r="C5" s="102"/>
      <c r="D5" s="102"/>
      <c r="E5" s="102"/>
      <c r="F5" s="102"/>
      <c r="G5" s="102"/>
      <c r="H5" s="102"/>
      <c r="I5" s="133"/>
      <c r="J5" s="444" t="s">
        <v>387</v>
      </c>
      <c r="K5" s="445"/>
      <c r="L5" s="445"/>
      <c r="M5" s="446"/>
      <c r="O5" s="85"/>
    </row>
    <row r="6" spans="1:15" s="66" customFormat="1" ht="15.4" customHeight="1" thickBot="1" x14ac:dyDescent="0.3">
      <c r="A6" s="102"/>
      <c r="B6" s="104"/>
      <c r="C6" s="102"/>
      <c r="D6" s="102"/>
      <c r="E6" s="102"/>
      <c r="F6" s="102"/>
      <c r="G6" s="102"/>
      <c r="H6" s="102"/>
      <c r="I6" s="133"/>
      <c r="J6" s="447" t="str">
        <f>IF(K_Name="","",K_Vorname&amp;" "&amp;K_Name)</f>
        <v/>
      </c>
      <c r="K6" s="448"/>
      <c r="L6" s="448"/>
      <c r="M6" s="449"/>
    </row>
    <row r="7" spans="1:15" s="66" customFormat="1" ht="8.8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5" s="66" customFormat="1" ht="15.4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60"/>
      <c r="N8" s="21"/>
    </row>
    <row r="10" spans="1:15" s="16" customFormat="1" ht="96.75" customHeight="1" x14ac:dyDescent="0.3">
      <c r="A10" s="19"/>
      <c r="B10" s="19"/>
      <c r="C10" s="20"/>
      <c r="D10" s="22"/>
      <c r="E10" s="22"/>
      <c r="F10" s="22"/>
      <c r="G10" s="22"/>
      <c r="H10" s="22"/>
      <c r="I10" s="22"/>
      <c r="J10" s="170" t="s">
        <v>76</v>
      </c>
      <c r="K10" s="170" t="s">
        <v>328</v>
      </c>
      <c r="L10" s="170" t="s">
        <v>77</v>
      </c>
      <c r="M10" s="170" t="s">
        <v>325</v>
      </c>
      <c r="N10" s="23"/>
    </row>
    <row r="11" spans="1:15" s="16" customFormat="1" ht="21.75" thickBot="1" x14ac:dyDescent="0.4">
      <c r="A11" s="24">
        <v>2</v>
      </c>
      <c r="B11" s="25" t="s">
        <v>350</v>
      </c>
      <c r="J11" s="648" t="s">
        <v>79</v>
      </c>
      <c r="K11" s="648"/>
      <c r="L11" s="648"/>
      <c r="M11" s="648"/>
    </row>
    <row r="12" spans="1:15" ht="18.75" x14ac:dyDescent="0.3">
      <c r="A12" s="202" t="s">
        <v>90</v>
      </c>
      <c r="B12" s="649" t="s">
        <v>216</v>
      </c>
      <c r="C12" s="650"/>
      <c r="D12" s="650"/>
      <c r="E12" s="650"/>
      <c r="F12" s="650"/>
      <c r="G12" s="650"/>
      <c r="H12" s="650"/>
      <c r="I12" s="651"/>
      <c r="J12" s="203"/>
      <c r="K12" s="203"/>
      <c r="L12" s="203"/>
      <c r="M12" s="204"/>
    </row>
    <row r="13" spans="1:15" x14ac:dyDescent="0.25">
      <c r="A13" s="205"/>
      <c r="B13" s="13" t="s">
        <v>81</v>
      </c>
      <c r="C13" s="642" t="s">
        <v>231</v>
      </c>
      <c r="D13" s="642"/>
      <c r="E13" s="642"/>
      <c r="F13" s="642"/>
      <c r="G13" s="625" t="s">
        <v>83</v>
      </c>
      <c r="H13" s="625"/>
      <c r="I13" s="625"/>
      <c r="J13" s="278">
        <v>0</v>
      </c>
      <c r="K13" s="278">
        <v>1</v>
      </c>
      <c r="L13" s="278">
        <v>2</v>
      </c>
      <c r="M13" s="279">
        <v>3</v>
      </c>
      <c r="N13" s="2"/>
    </row>
    <row r="14" spans="1:15" ht="30" customHeight="1" x14ac:dyDescent="0.25">
      <c r="A14" s="205"/>
      <c r="B14" s="201">
        <v>1</v>
      </c>
      <c r="C14" s="642" t="s">
        <v>288</v>
      </c>
      <c r="D14" s="642"/>
      <c r="E14" s="642"/>
      <c r="F14" s="642"/>
      <c r="G14" s="404"/>
      <c r="H14" s="404"/>
      <c r="I14" s="404"/>
      <c r="J14" s="266"/>
      <c r="K14" s="363"/>
      <c r="L14" s="266"/>
      <c r="M14" s="365"/>
      <c r="N14" s="2"/>
    </row>
    <row r="15" spans="1:15" ht="30" customHeight="1" x14ac:dyDescent="0.25">
      <c r="A15" s="205"/>
      <c r="B15" s="201">
        <v>2</v>
      </c>
      <c r="C15" s="642" t="s">
        <v>217</v>
      </c>
      <c r="D15" s="642"/>
      <c r="E15" s="642"/>
      <c r="F15" s="642"/>
      <c r="G15" s="404"/>
      <c r="H15" s="404"/>
      <c r="I15" s="404"/>
      <c r="J15" s="266"/>
      <c r="K15" s="266"/>
      <c r="L15" s="266"/>
      <c r="M15" s="361"/>
      <c r="N15" s="2"/>
    </row>
    <row r="16" spans="1:15" ht="30" customHeight="1" x14ac:dyDescent="0.25">
      <c r="A16" s="205"/>
      <c r="B16" s="201">
        <v>3</v>
      </c>
      <c r="C16" s="642" t="s">
        <v>218</v>
      </c>
      <c r="D16" s="642"/>
      <c r="E16" s="642"/>
      <c r="F16" s="642"/>
      <c r="G16" s="404"/>
      <c r="H16" s="404"/>
      <c r="I16" s="404"/>
      <c r="J16" s="266"/>
      <c r="K16" s="266"/>
      <c r="L16" s="266"/>
      <c r="M16" s="361"/>
      <c r="N16" s="2"/>
    </row>
    <row r="17" spans="1:14" ht="30" customHeight="1" x14ac:dyDescent="0.25">
      <c r="A17" s="205"/>
      <c r="B17" s="201">
        <v>4</v>
      </c>
      <c r="C17" s="642" t="s">
        <v>219</v>
      </c>
      <c r="D17" s="642"/>
      <c r="E17" s="642"/>
      <c r="F17" s="642"/>
      <c r="G17" s="404"/>
      <c r="H17" s="404"/>
      <c r="I17" s="404"/>
      <c r="J17" s="266"/>
      <c r="K17" s="266"/>
      <c r="L17" s="266"/>
      <c r="M17" s="361"/>
      <c r="N17" s="2"/>
    </row>
    <row r="18" spans="1:14" ht="30" customHeight="1" x14ac:dyDescent="0.25">
      <c r="A18" s="157"/>
      <c r="B18" s="201">
        <v>5</v>
      </c>
      <c r="C18" s="642" t="s">
        <v>220</v>
      </c>
      <c r="D18" s="642"/>
      <c r="E18" s="642"/>
      <c r="F18" s="642"/>
      <c r="G18" s="404"/>
      <c r="H18" s="404"/>
      <c r="I18" s="404"/>
      <c r="J18" s="266"/>
      <c r="K18" s="363"/>
      <c r="L18" s="266"/>
      <c r="M18" s="365"/>
      <c r="N18" s="2"/>
    </row>
    <row r="19" spans="1:14" ht="30" customHeight="1" x14ac:dyDescent="0.25">
      <c r="A19" s="205"/>
      <c r="B19" s="201">
        <v>6</v>
      </c>
      <c r="C19" s="642" t="s">
        <v>329</v>
      </c>
      <c r="D19" s="642"/>
      <c r="E19" s="642"/>
      <c r="F19" s="642"/>
      <c r="G19" s="404"/>
      <c r="H19" s="404"/>
      <c r="I19" s="404"/>
      <c r="J19" s="266"/>
      <c r="K19" s="266"/>
      <c r="L19" s="266"/>
      <c r="M19" s="361"/>
      <c r="N19" s="2"/>
    </row>
    <row r="20" spans="1:14" ht="30" customHeight="1" x14ac:dyDescent="0.25">
      <c r="A20" s="205"/>
      <c r="B20" s="201">
        <v>7</v>
      </c>
      <c r="C20" s="642" t="s">
        <v>221</v>
      </c>
      <c r="D20" s="642"/>
      <c r="E20" s="642"/>
      <c r="F20" s="642"/>
      <c r="G20" s="404"/>
      <c r="H20" s="404"/>
      <c r="I20" s="404"/>
      <c r="J20" s="266"/>
      <c r="K20" s="266"/>
      <c r="L20" s="266"/>
      <c r="M20" s="361"/>
    </row>
    <row r="21" spans="1:14" ht="30" customHeight="1" x14ac:dyDescent="0.25">
      <c r="A21" s="205"/>
      <c r="B21" s="201">
        <v>8</v>
      </c>
      <c r="C21" s="642" t="s">
        <v>222</v>
      </c>
      <c r="D21" s="642"/>
      <c r="E21" s="642"/>
      <c r="F21" s="642"/>
      <c r="G21" s="404"/>
      <c r="H21" s="404"/>
      <c r="I21" s="404"/>
      <c r="J21" s="266"/>
      <c r="K21" s="266"/>
      <c r="L21" s="266"/>
      <c r="M21" s="361"/>
    </row>
    <row r="22" spans="1:14" ht="30" customHeight="1" x14ac:dyDescent="0.25">
      <c r="A22" s="205"/>
      <c r="B22" s="201">
        <v>9</v>
      </c>
      <c r="C22" s="642" t="s">
        <v>223</v>
      </c>
      <c r="D22" s="642"/>
      <c r="E22" s="642"/>
      <c r="F22" s="642"/>
      <c r="G22" s="404"/>
      <c r="H22" s="404"/>
      <c r="I22" s="404"/>
      <c r="J22" s="266"/>
      <c r="K22" s="266"/>
      <c r="L22" s="266"/>
      <c r="M22" s="361"/>
    </row>
    <row r="23" spans="1:14" ht="30" customHeight="1" x14ac:dyDescent="0.25">
      <c r="A23" s="205"/>
      <c r="B23" s="201">
        <v>10</v>
      </c>
      <c r="C23" s="642" t="s">
        <v>224</v>
      </c>
      <c r="D23" s="642"/>
      <c r="E23" s="642"/>
      <c r="F23" s="642"/>
      <c r="G23" s="404"/>
      <c r="H23" s="404"/>
      <c r="I23" s="404"/>
      <c r="J23" s="266"/>
      <c r="K23" s="266"/>
      <c r="L23" s="266"/>
      <c r="M23" s="361"/>
    </row>
    <row r="24" spans="1:14" ht="30" customHeight="1" thickBot="1" x14ac:dyDescent="0.3">
      <c r="A24" s="206"/>
      <c r="B24" s="207">
        <v>11</v>
      </c>
      <c r="C24" s="647" t="s">
        <v>295</v>
      </c>
      <c r="D24" s="647"/>
      <c r="E24" s="647"/>
      <c r="F24" s="647"/>
      <c r="G24" s="615"/>
      <c r="H24" s="615"/>
      <c r="I24" s="615"/>
      <c r="J24" s="337"/>
      <c r="K24" s="337"/>
      <c r="L24" s="337"/>
      <c r="M24" s="362"/>
    </row>
    <row r="25" spans="1:14" ht="21.75" customHeight="1" thickBot="1" x14ac:dyDescent="0.3">
      <c r="A25" s="29"/>
      <c r="B25" s="3"/>
      <c r="C25" s="30"/>
      <c r="D25" s="30"/>
      <c r="E25" s="30"/>
      <c r="F25" s="30"/>
      <c r="G25" s="31"/>
      <c r="H25" s="31"/>
      <c r="I25" s="5" t="s">
        <v>84</v>
      </c>
      <c r="J25" s="643">
        <f>SUM(J14:M24)</f>
        <v>0</v>
      </c>
      <c r="K25" s="643"/>
      <c r="L25" s="643"/>
      <c r="M25" s="644"/>
    </row>
    <row r="26" spans="1:14" ht="21.75" customHeight="1" x14ac:dyDescent="0.25">
      <c r="A26" s="29"/>
      <c r="B26" s="3"/>
      <c r="C26" s="30"/>
      <c r="D26" s="30"/>
      <c r="E26" s="30"/>
      <c r="F26" s="30"/>
      <c r="G26" s="31"/>
      <c r="H26" s="31"/>
      <c r="I26" s="14"/>
      <c r="J26" s="6"/>
      <c r="K26" s="6"/>
      <c r="L26" s="6"/>
      <c r="M26" s="6"/>
      <c r="N26" s="32"/>
    </row>
    <row r="27" spans="1:14" ht="21.75" thickBot="1" x14ac:dyDescent="0.4">
      <c r="A27" s="24">
        <v>2</v>
      </c>
      <c r="B27" s="25" t="s">
        <v>350</v>
      </c>
      <c r="C27" s="16"/>
      <c r="D27" s="16"/>
      <c r="E27" s="16"/>
      <c r="F27" s="16"/>
      <c r="G27" s="16"/>
      <c r="H27" s="16"/>
      <c r="I27" s="16"/>
      <c r="J27" s="648" t="s">
        <v>79</v>
      </c>
      <c r="K27" s="648"/>
      <c r="L27" s="648"/>
      <c r="M27" s="648"/>
    </row>
    <row r="28" spans="1:14" ht="18.75" x14ac:dyDescent="0.3">
      <c r="A28" s="202" t="s">
        <v>436</v>
      </c>
      <c r="B28" s="622" t="s">
        <v>353</v>
      </c>
      <c r="C28" s="623"/>
      <c r="D28" s="623"/>
      <c r="E28" s="623"/>
      <c r="F28" s="623"/>
      <c r="G28" s="623"/>
      <c r="H28" s="623"/>
      <c r="I28" s="624"/>
      <c r="J28" s="203"/>
      <c r="K28" s="203"/>
      <c r="L28" s="203"/>
      <c r="M28" s="204"/>
    </row>
    <row r="29" spans="1:14" ht="21.95" customHeight="1" x14ac:dyDescent="0.25">
      <c r="A29" s="205"/>
      <c r="B29" s="13" t="s">
        <v>81</v>
      </c>
      <c r="C29" s="642" t="s">
        <v>231</v>
      </c>
      <c r="D29" s="642"/>
      <c r="E29" s="642"/>
      <c r="F29" s="642"/>
      <c r="G29" s="625" t="s">
        <v>83</v>
      </c>
      <c r="H29" s="625"/>
      <c r="I29" s="625"/>
      <c r="J29" s="278">
        <v>0</v>
      </c>
      <c r="K29" s="278">
        <v>1</v>
      </c>
      <c r="L29" s="278">
        <v>2</v>
      </c>
      <c r="M29" s="279">
        <v>3</v>
      </c>
    </row>
    <row r="30" spans="1:14" ht="30" customHeight="1" x14ac:dyDescent="0.25">
      <c r="A30" s="205"/>
      <c r="B30" s="201">
        <v>1</v>
      </c>
      <c r="C30" s="645" t="s">
        <v>226</v>
      </c>
      <c r="D30" s="645"/>
      <c r="E30" s="645"/>
      <c r="F30" s="645"/>
      <c r="G30" s="404"/>
      <c r="H30" s="404"/>
      <c r="I30" s="404"/>
      <c r="J30" s="266"/>
      <c r="K30" s="266"/>
      <c r="L30" s="266"/>
      <c r="M30" s="361"/>
    </row>
    <row r="31" spans="1:14" ht="30" customHeight="1" x14ac:dyDescent="0.25">
      <c r="A31" s="205"/>
      <c r="B31" s="201">
        <v>2</v>
      </c>
      <c r="C31" s="645" t="s">
        <v>290</v>
      </c>
      <c r="D31" s="645"/>
      <c r="E31" s="645"/>
      <c r="F31" s="645"/>
      <c r="G31" s="404"/>
      <c r="H31" s="404"/>
      <c r="I31" s="404"/>
      <c r="J31" s="266"/>
      <c r="K31" s="266"/>
      <c r="L31" s="266"/>
      <c r="M31" s="361"/>
    </row>
    <row r="32" spans="1:14" ht="30" customHeight="1" x14ac:dyDescent="0.25">
      <c r="A32" s="205"/>
      <c r="B32" s="201">
        <v>3</v>
      </c>
      <c r="C32" s="645" t="s">
        <v>330</v>
      </c>
      <c r="D32" s="645"/>
      <c r="E32" s="645"/>
      <c r="F32" s="645"/>
      <c r="G32" s="404"/>
      <c r="H32" s="404"/>
      <c r="I32" s="404"/>
      <c r="J32" s="266"/>
      <c r="K32" s="363"/>
      <c r="L32" s="266"/>
      <c r="M32" s="365"/>
    </row>
    <row r="33" spans="1:13" ht="30" customHeight="1" x14ac:dyDescent="0.25">
      <c r="A33" s="205"/>
      <c r="B33" s="201">
        <v>4</v>
      </c>
      <c r="C33" s="645" t="s">
        <v>294</v>
      </c>
      <c r="D33" s="645"/>
      <c r="E33" s="645"/>
      <c r="F33" s="645"/>
      <c r="G33" s="404"/>
      <c r="H33" s="404"/>
      <c r="I33" s="404"/>
      <c r="J33" s="266"/>
      <c r="K33" s="266"/>
      <c r="L33" s="266"/>
      <c r="M33" s="361"/>
    </row>
    <row r="34" spans="1:13" ht="30" customHeight="1" x14ac:dyDescent="0.25">
      <c r="A34" s="157"/>
      <c r="B34" s="201">
        <v>5</v>
      </c>
      <c r="C34" s="645" t="s">
        <v>289</v>
      </c>
      <c r="D34" s="645"/>
      <c r="E34" s="645"/>
      <c r="F34" s="645"/>
      <c r="G34" s="404"/>
      <c r="H34" s="404"/>
      <c r="I34" s="404"/>
      <c r="J34" s="266"/>
      <c r="K34" s="266"/>
      <c r="L34" s="266"/>
      <c r="M34" s="361"/>
    </row>
    <row r="35" spans="1:13" ht="30" customHeight="1" x14ac:dyDescent="0.25">
      <c r="A35" s="205"/>
      <c r="B35" s="201">
        <v>6</v>
      </c>
      <c r="C35" s="645" t="s">
        <v>227</v>
      </c>
      <c r="D35" s="645"/>
      <c r="E35" s="645"/>
      <c r="F35" s="645"/>
      <c r="G35" s="404"/>
      <c r="H35" s="404"/>
      <c r="I35" s="404"/>
      <c r="J35" s="266"/>
      <c r="K35" s="266"/>
      <c r="L35" s="266"/>
      <c r="M35" s="361"/>
    </row>
    <row r="36" spans="1:13" ht="30" customHeight="1" x14ac:dyDescent="0.25">
      <c r="A36" s="205"/>
      <c r="B36" s="201">
        <v>7</v>
      </c>
      <c r="C36" s="645" t="s">
        <v>293</v>
      </c>
      <c r="D36" s="645"/>
      <c r="E36" s="645"/>
      <c r="F36" s="645"/>
      <c r="G36" s="404"/>
      <c r="H36" s="404"/>
      <c r="I36" s="404"/>
      <c r="J36" s="266"/>
      <c r="K36" s="266"/>
      <c r="L36" s="266"/>
      <c r="M36" s="361"/>
    </row>
    <row r="37" spans="1:13" ht="30" customHeight="1" x14ac:dyDescent="0.25">
      <c r="A37" s="205"/>
      <c r="B37" s="201">
        <v>8</v>
      </c>
      <c r="C37" s="645" t="s">
        <v>291</v>
      </c>
      <c r="D37" s="645"/>
      <c r="E37" s="645"/>
      <c r="F37" s="645"/>
      <c r="G37" s="404"/>
      <c r="H37" s="404"/>
      <c r="I37" s="404"/>
      <c r="J37" s="266"/>
      <c r="K37" s="266"/>
      <c r="L37" s="266"/>
      <c r="M37" s="361"/>
    </row>
    <row r="38" spans="1:13" ht="30" customHeight="1" x14ac:dyDescent="0.25">
      <c r="A38" s="205"/>
      <c r="B38" s="201">
        <v>9</v>
      </c>
      <c r="C38" s="645" t="s">
        <v>292</v>
      </c>
      <c r="D38" s="645"/>
      <c r="E38" s="645"/>
      <c r="F38" s="645"/>
      <c r="G38" s="404"/>
      <c r="H38" s="404"/>
      <c r="I38" s="404"/>
      <c r="J38" s="266"/>
      <c r="K38" s="266"/>
      <c r="L38" s="266"/>
      <c r="M38" s="361"/>
    </row>
    <row r="39" spans="1:13" ht="30" customHeight="1" x14ac:dyDescent="0.25">
      <c r="A39" s="205"/>
      <c r="B39" s="201">
        <v>10</v>
      </c>
      <c r="C39" s="645" t="s">
        <v>228</v>
      </c>
      <c r="D39" s="645"/>
      <c r="E39" s="645"/>
      <c r="F39" s="645"/>
      <c r="G39" s="404"/>
      <c r="H39" s="404"/>
      <c r="I39" s="404"/>
      <c r="J39" s="266"/>
      <c r="K39" s="363"/>
      <c r="L39" s="266"/>
      <c r="M39" s="365"/>
    </row>
    <row r="40" spans="1:13" ht="30" customHeight="1" thickBot="1" x14ac:dyDescent="0.3">
      <c r="A40" s="208"/>
      <c r="B40" s="207">
        <v>11</v>
      </c>
      <c r="C40" s="646" t="s">
        <v>225</v>
      </c>
      <c r="D40" s="646"/>
      <c r="E40" s="646"/>
      <c r="F40" s="646"/>
      <c r="G40" s="615"/>
      <c r="H40" s="615"/>
      <c r="I40" s="615"/>
      <c r="J40" s="337"/>
      <c r="K40" s="337"/>
      <c r="L40" s="337"/>
      <c r="M40" s="362"/>
    </row>
    <row r="41" spans="1:13" ht="21.4" customHeight="1" thickBot="1" x14ac:dyDescent="0.3">
      <c r="A41" s="29"/>
      <c r="B41" s="3"/>
      <c r="C41" s="30"/>
      <c r="D41" s="30"/>
      <c r="E41" s="30"/>
      <c r="F41" s="30"/>
      <c r="G41" s="31"/>
      <c r="H41" s="31"/>
      <c r="I41" s="5" t="s">
        <v>84</v>
      </c>
      <c r="J41" s="643">
        <f>SUM(J30:M40)</f>
        <v>0</v>
      </c>
      <c r="K41" s="643"/>
      <c r="L41" s="643"/>
      <c r="M41" s="644"/>
    </row>
    <row r="42" spans="1:13" ht="15.75" thickBot="1" x14ac:dyDescent="0.3">
      <c r="B42" s="33"/>
    </row>
    <row r="43" spans="1:13" ht="21.95" customHeight="1" x14ac:dyDescent="0.25">
      <c r="B43" s="33"/>
      <c r="I43" s="617" t="s">
        <v>437</v>
      </c>
      <c r="J43" s="618"/>
      <c r="K43" s="618"/>
      <c r="L43" s="618"/>
      <c r="M43" s="619"/>
    </row>
    <row r="44" spans="1:13" ht="21.95" customHeight="1" thickBot="1" x14ac:dyDescent="0.3">
      <c r="B44" s="33"/>
      <c r="I44" s="15"/>
      <c r="J44" s="620">
        <f>J25+J41</f>
        <v>0</v>
      </c>
      <c r="K44" s="620"/>
      <c r="L44" s="620"/>
      <c r="M44" s="621"/>
    </row>
  </sheetData>
  <sheetProtection algorithmName="SHA-512" hashValue="QG5nL3H/rBdF9/iLARkj1VH5BpU8uKeKPRaK/YbRAIudFcvpRS77LfAmMqsFF3ROcOzIg001+wPAmhz02VdOFQ==" saltValue="BYmL3hnoqfmi+nrKXt9IPQ==" spinCount="100000" sheet="1" objects="1" scenarios="1"/>
  <dataConsolidate/>
  <mergeCells count="63">
    <mergeCell ref="J1:L1"/>
    <mergeCell ref="J4:M4"/>
    <mergeCell ref="J5:M5"/>
    <mergeCell ref="J6:M6"/>
    <mergeCell ref="B12:I12"/>
    <mergeCell ref="A1:F1"/>
    <mergeCell ref="J11:M11"/>
    <mergeCell ref="I43:M43"/>
    <mergeCell ref="J44:M44"/>
    <mergeCell ref="D8:M8"/>
    <mergeCell ref="J3:M3"/>
    <mergeCell ref="G37:I37"/>
    <mergeCell ref="C38:F38"/>
    <mergeCell ref="G38:I38"/>
    <mergeCell ref="J41:M41"/>
    <mergeCell ref="C39:F39"/>
    <mergeCell ref="G39:I39"/>
    <mergeCell ref="C18:F18"/>
    <mergeCell ref="G18:I18"/>
    <mergeCell ref="C19:F19"/>
    <mergeCell ref="G19:I19"/>
    <mergeCell ref="J27:M27"/>
    <mergeCell ref="C29:F29"/>
    <mergeCell ref="G29:I29"/>
    <mergeCell ref="C14:F14"/>
    <mergeCell ref="G14:I14"/>
    <mergeCell ref="C15:F15"/>
    <mergeCell ref="G15:I15"/>
    <mergeCell ref="C16:F16"/>
    <mergeCell ref="C24:F24"/>
    <mergeCell ref="G24:I24"/>
    <mergeCell ref="B28:I28"/>
    <mergeCell ref="C40:F40"/>
    <mergeCell ref="G40:I40"/>
    <mergeCell ref="C36:F36"/>
    <mergeCell ref="G36:I36"/>
    <mergeCell ref="C37:F37"/>
    <mergeCell ref="C33:F33"/>
    <mergeCell ref="G33:I33"/>
    <mergeCell ref="C34:F34"/>
    <mergeCell ref="G34:I34"/>
    <mergeCell ref="C35:F35"/>
    <mergeCell ref="G35:I35"/>
    <mergeCell ref="C30:F30"/>
    <mergeCell ref="G30:I30"/>
    <mergeCell ref="C31:F31"/>
    <mergeCell ref="G31:I31"/>
    <mergeCell ref="C32:F32"/>
    <mergeCell ref="G32:I32"/>
    <mergeCell ref="J25:M25"/>
    <mergeCell ref="C21:F21"/>
    <mergeCell ref="G21:I21"/>
    <mergeCell ref="C22:F22"/>
    <mergeCell ref="G22:I22"/>
    <mergeCell ref="C23:F23"/>
    <mergeCell ref="G23:I23"/>
    <mergeCell ref="C13:F13"/>
    <mergeCell ref="G13:I13"/>
    <mergeCell ref="C20:F20"/>
    <mergeCell ref="G20:I20"/>
    <mergeCell ref="G16:I16"/>
    <mergeCell ref="C17:F17"/>
    <mergeCell ref="G17:I17"/>
  </mergeCells>
  <dataValidations disablePrompts="1" count="1">
    <dataValidation type="list" allowBlank="1" showInputMessage="1" showErrorMessage="1" sqref="C25:F26 C41:F41">
      <formula1>HK_1</formula1>
    </dataValidation>
  </dataValidations>
  <pageMargins left="0.7" right="0.7" top="0.78740157499999996" bottom="0.78740157499999996" header="0.3" footer="0.3"/>
  <pageSetup paperSize="9"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3"/>
  <sheetViews>
    <sheetView showGridLines="0" topLeftCell="A9" zoomScaleNormal="100" zoomScalePageLayoutView="115" workbookViewId="0">
      <selection activeCell="A35" sqref="A35:N37"/>
    </sheetView>
  </sheetViews>
  <sheetFormatPr baseColWidth="10" defaultColWidth="11.42578125" defaultRowHeight="15" x14ac:dyDescent="0.25"/>
  <cols>
    <col min="1" max="1" width="8.140625" style="16" customWidth="1"/>
    <col min="2" max="2" width="9.140625" style="16" customWidth="1"/>
    <col min="3" max="4" width="5.7109375" style="16" customWidth="1"/>
    <col min="5" max="5" width="5" style="16" customWidth="1"/>
    <col min="6" max="6" width="8" style="16" customWidth="1"/>
    <col min="7" max="7" width="7.5703125" style="16" customWidth="1"/>
    <col min="8" max="9" width="5.7109375" style="16" customWidth="1"/>
    <col min="10" max="10" width="5" style="16" customWidth="1"/>
    <col min="11" max="11" width="7.7109375" style="16" customWidth="1"/>
    <col min="12" max="12" width="8.42578125" style="16" customWidth="1"/>
    <col min="13" max="15" width="5.7109375" style="16" customWidth="1"/>
    <col min="16" max="16384" width="11.42578125" style="16"/>
  </cols>
  <sheetData>
    <row r="1" spans="1:14" s="66" customFormat="1" ht="15.75" customHeight="1" thickBot="1" x14ac:dyDescent="0.3">
      <c r="A1" s="435"/>
      <c r="B1" s="436"/>
      <c r="C1" s="436"/>
      <c r="D1" s="436"/>
      <c r="E1" s="436"/>
      <c r="F1" s="436"/>
      <c r="G1" s="102"/>
      <c r="H1" s="102"/>
      <c r="I1" s="133"/>
      <c r="J1" s="133"/>
      <c r="K1" s="133"/>
      <c r="L1" s="556" t="s">
        <v>322</v>
      </c>
      <c r="M1" s="557"/>
      <c r="N1" s="261" t="str">
        <f>IF(QV_Jahr="","",QV_Jahr)</f>
        <v/>
      </c>
    </row>
    <row r="2" spans="1:14" s="66" customFormat="1" ht="63.4" customHeight="1" thickBot="1" x14ac:dyDescent="0.3">
      <c r="A2" s="103"/>
      <c r="B2" s="104"/>
      <c r="C2" s="102"/>
      <c r="D2" s="102"/>
      <c r="E2" s="102"/>
      <c r="F2" s="102"/>
      <c r="G2" s="102"/>
      <c r="H2" s="102"/>
      <c r="I2" s="133"/>
      <c r="J2" s="106"/>
      <c r="K2" s="18"/>
      <c r="L2" s="18"/>
      <c r="M2" s="18"/>
      <c r="N2" s="106"/>
    </row>
    <row r="3" spans="1:14" s="66" customFormat="1" ht="15.4" customHeight="1" x14ac:dyDescent="0.25">
      <c r="A3" s="105" t="s">
        <v>0</v>
      </c>
      <c r="B3" s="104"/>
      <c r="C3" s="102"/>
      <c r="D3" s="102"/>
      <c r="E3" s="102"/>
      <c r="F3" s="102"/>
      <c r="G3" s="102"/>
      <c r="H3" s="102"/>
      <c r="I3" s="133"/>
      <c r="J3" s="149"/>
      <c r="K3" s="149"/>
      <c r="L3" s="438" t="s">
        <v>361</v>
      </c>
      <c r="M3" s="439"/>
      <c r="N3" s="440"/>
    </row>
    <row r="4" spans="1:14" s="66" customFormat="1" ht="15.4" customHeight="1" x14ac:dyDescent="0.25">
      <c r="A4" s="102" t="s">
        <v>1</v>
      </c>
      <c r="B4" s="104"/>
      <c r="C4" s="102"/>
      <c r="D4" s="102"/>
      <c r="E4" s="102"/>
      <c r="F4" s="102"/>
      <c r="G4" s="102"/>
      <c r="H4" s="102"/>
      <c r="I4" s="133"/>
      <c r="J4" s="76"/>
      <c r="K4" s="76"/>
      <c r="L4" s="491" t="str">
        <f>IF(K_Nummer="","",K_Nummer)</f>
        <v/>
      </c>
      <c r="M4" s="492"/>
      <c r="N4" s="493"/>
    </row>
    <row r="5" spans="1:14" s="66" customFormat="1" ht="18.399999999999999" customHeight="1" x14ac:dyDescent="0.35">
      <c r="A5" s="107" t="s">
        <v>314</v>
      </c>
      <c r="B5" s="104"/>
      <c r="C5" s="102"/>
      <c r="D5" s="102"/>
      <c r="E5" s="102"/>
      <c r="F5" s="102"/>
      <c r="G5" s="102"/>
      <c r="H5" s="102"/>
      <c r="I5" s="133"/>
      <c r="J5" s="76"/>
      <c r="K5" s="76"/>
      <c r="L5" s="219" t="s">
        <v>387</v>
      </c>
      <c r="M5" s="150"/>
      <c r="N5" s="220"/>
    </row>
    <row r="6" spans="1:14" s="66" customFormat="1" ht="15.4" customHeight="1" thickBot="1" x14ac:dyDescent="0.3">
      <c r="A6" s="102" t="s">
        <v>384</v>
      </c>
      <c r="B6" s="104"/>
      <c r="C6" s="102"/>
      <c r="D6" s="102"/>
      <c r="E6" s="102"/>
      <c r="F6" s="102"/>
      <c r="G6" s="102"/>
      <c r="H6" s="102"/>
      <c r="I6" s="133"/>
      <c r="J6" s="133"/>
      <c r="K6" s="133"/>
      <c r="L6" s="447" t="str">
        <f>IF(K_Name="","",K_Vorname&amp;" "&amp;K_Name)</f>
        <v/>
      </c>
      <c r="M6" s="448"/>
      <c r="N6" s="449"/>
    </row>
    <row r="7" spans="1:14" s="66" customFormat="1" ht="8.65" customHeight="1" x14ac:dyDescent="0.25">
      <c r="A7" s="102"/>
      <c r="B7" s="104"/>
      <c r="C7" s="102"/>
      <c r="D7" s="102"/>
      <c r="E7" s="102"/>
      <c r="F7" s="102"/>
      <c r="G7" s="102"/>
      <c r="H7" s="102"/>
      <c r="I7" s="133"/>
      <c r="J7" s="133"/>
      <c r="K7" s="133"/>
      <c r="L7" s="133"/>
      <c r="M7" s="133"/>
    </row>
    <row r="8" spans="1:14" s="66" customFormat="1" ht="15.4" customHeight="1" x14ac:dyDescent="0.3">
      <c r="A8" s="134" t="s">
        <v>3</v>
      </c>
      <c r="B8" s="108"/>
      <c r="C8" s="109"/>
      <c r="D8" s="558" t="str">
        <f>IF(Titel_Aufg="","",Titel_Aufg)</f>
        <v/>
      </c>
      <c r="E8" s="559"/>
      <c r="F8" s="559"/>
      <c r="G8" s="559"/>
      <c r="H8" s="559"/>
      <c r="I8" s="559"/>
      <c r="J8" s="559"/>
      <c r="K8" s="559"/>
      <c r="L8" s="559"/>
      <c r="M8" s="559"/>
      <c r="N8" s="560"/>
    </row>
    <row r="9" spans="1:14" ht="6.4" customHeight="1" thickBot="1" x14ac:dyDescent="0.3"/>
    <row r="10" spans="1:14" ht="13.9" customHeight="1" x14ac:dyDescent="0.25">
      <c r="A10" s="652" t="s">
        <v>321</v>
      </c>
      <c r="B10" s="653"/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4"/>
    </row>
    <row r="11" spans="1:14" ht="16.5" customHeight="1" thickBot="1" x14ac:dyDescent="0.3">
      <c r="A11" s="655" t="s">
        <v>307</v>
      </c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656"/>
    </row>
    <row r="12" spans="1:14" ht="13.5" customHeight="1" x14ac:dyDescent="0.25">
      <c r="A12" s="657" t="s">
        <v>95</v>
      </c>
      <c r="B12" s="658"/>
      <c r="C12" s="658"/>
      <c r="D12" s="659"/>
      <c r="E12" s="67"/>
      <c r="F12" s="657" t="s">
        <v>197</v>
      </c>
      <c r="G12" s="658"/>
      <c r="H12" s="658"/>
      <c r="I12" s="659"/>
      <c r="J12" s="67"/>
      <c r="K12" s="657" t="s">
        <v>205</v>
      </c>
      <c r="L12" s="658"/>
      <c r="M12" s="658"/>
      <c r="N12" s="659"/>
    </row>
    <row r="13" spans="1:14" ht="13.5" customHeight="1" x14ac:dyDescent="0.25">
      <c r="A13" s="660"/>
      <c r="B13" s="661"/>
      <c r="C13" s="661"/>
      <c r="D13" s="662"/>
      <c r="E13" s="67"/>
      <c r="F13" s="660"/>
      <c r="G13" s="661"/>
      <c r="H13" s="661"/>
      <c r="I13" s="662"/>
      <c r="J13" s="67"/>
      <c r="K13" s="660"/>
      <c r="L13" s="661"/>
      <c r="M13" s="661"/>
      <c r="N13" s="662"/>
    </row>
    <row r="14" spans="1:14" x14ac:dyDescent="0.25">
      <c r="A14" s="367"/>
      <c r="B14" s="194"/>
      <c r="C14" s="194"/>
      <c r="D14" s="368"/>
      <c r="E14" s="67"/>
      <c r="F14" s="367"/>
      <c r="G14" s="194"/>
      <c r="H14" s="194"/>
      <c r="I14" s="368"/>
      <c r="J14" s="67"/>
      <c r="K14" s="367"/>
      <c r="L14" s="194"/>
      <c r="M14" s="194"/>
      <c r="N14" s="368"/>
    </row>
    <row r="15" spans="1:14" ht="20.65" customHeight="1" x14ac:dyDescent="0.25">
      <c r="A15" s="663" t="s">
        <v>332</v>
      </c>
      <c r="B15" s="664"/>
      <c r="C15" s="369">
        <v>66</v>
      </c>
      <c r="D15" s="370"/>
      <c r="E15" s="248"/>
      <c r="F15" s="663" t="s">
        <v>333</v>
      </c>
      <c r="G15" s="664"/>
      <c r="H15" s="369">
        <v>10</v>
      </c>
      <c r="I15" s="370"/>
      <c r="J15" s="248"/>
      <c r="K15" s="663" t="s">
        <v>334</v>
      </c>
      <c r="L15" s="664"/>
      <c r="M15" s="369">
        <v>10</v>
      </c>
      <c r="N15" s="368"/>
    </row>
    <row r="16" spans="1:14" ht="20.85" customHeight="1" x14ac:dyDescent="0.25">
      <c r="A16" s="669" t="s">
        <v>335</v>
      </c>
      <c r="B16" s="670"/>
      <c r="C16" s="371">
        <f>P_FK_Erreicht</f>
        <v>0</v>
      </c>
      <c r="D16" s="372" t="s">
        <v>426</v>
      </c>
      <c r="E16" s="384"/>
      <c r="F16" s="669" t="s">
        <v>336</v>
      </c>
      <c r="G16" s="670"/>
      <c r="H16" s="371">
        <f>P_MK_Erreicht</f>
        <v>0</v>
      </c>
      <c r="I16" s="372" t="s">
        <v>435</v>
      </c>
      <c r="J16" s="384"/>
      <c r="K16" s="669" t="s">
        <v>337</v>
      </c>
      <c r="L16" s="670"/>
      <c r="M16" s="371">
        <f>P_SK_Erreicht</f>
        <v>0</v>
      </c>
      <c r="N16" s="375" t="s">
        <v>434</v>
      </c>
    </row>
    <row r="17" spans="1:14" ht="20.85" customHeight="1" thickBot="1" x14ac:dyDescent="0.3">
      <c r="A17" s="671" t="s">
        <v>338</v>
      </c>
      <c r="B17" s="672"/>
      <c r="C17" s="373">
        <v>2</v>
      </c>
      <c r="D17" s="374"/>
      <c r="E17" s="248"/>
      <c r="F17" s="671" t="s">
        <v>339</v>
      </c>
      <c r="G17" s="672"/>
      <c r="H17" s="373">
        <v>1</v>
      </c>
      <c r="I17" s="374"/>
      <c r="J17" s="248"/>
      <c r="K17" s="671" t="s">
        <v>340</v>
      </c>
      <c r="L17" s="672"/>
      <c r="M17" s="373">
        <v>1</v>
      </c>
      <c r="N17" s="376"/>
    </row>
    <row r="18" spans="1:14" s="58" customFormat="1" ht="20.85" customHeight="1" x14ac:dyDescent="0.25">
      <c r="A18" s="385"/>
      <c r="B18" s="99"/>
      <c r="C18" s="100"/>
      <c r="D18" s="92"/>
      <c r="E18" s="92"/>
      <c r="F18" s="99"/>
      <c r="G18" s="99"/>
      <c r="H18" s="100"/>
      <c r="I18" s="92"/>
      <c r="J18" s="92"/>
      <c r="K18" s="99"/>
      <c r="L18" s="99"/>
      <c r="M18" s="100"/>
      <c r="N18" s="375"/>
    </row>
    <row r="19" spans="1:14" ht="30" customHeight="1" thickBot="1" x14ac:dyDescent="0.3">
      <c r="A19" s="669" t="s">
        <v>341</v>
      </c>
      <c r="B19" s="673"/>
      <c r="C19" s="673"/>
      <c r="D19" s="673"/>
      <c r="E19" s="673"/>
      <c r="F19" s="673"/>
      <c r="G19" s="673"/>
      <c r="H19" s="673"/>
      <c r="I19" s="673"/>
      <c r="J19" s="673"/>
      <c r="K19" s="673"/>
      <c r="L19" s="386"/>
      <c r="M19" s="387">
        <f>SUM(C17*C16+H17*H16+M17*M16)</f>
        <v>0</v>
      </c>
      <c r="N19" s="375"/>
    </row>
    <row r="20" spans="1:14" ht="30" customHeight="1" thickBot="1" x14ac:dyDescent="0.3">
      <c r="A20" s="674" t="s">
        <v>308</v>
      </c>
      <c r="B20" s="675"/>
      <c r="C20" s="675"/>
      <c r="D20" s="675"/>
      <c r="E20" s="675"/>
      <c r="F20" s="675"/>
      <c r="G20" s="675"/>
      <c r="H20" s="675"/>
      <c r="I20" s="388"/>
      <c r="J20" s="388"/>
      <c r="K20" s="388"/>
      <c r="L20" s="388"/>
      <c r="M20" s="381">
        <f>MROUND((5/(C15*C17+H15*H17+M15*M17)*M19+1),0.5)</f>
        <v>1</v>
      </c>
      <c r="N20" s="376"/>
    </row>
    <row r="21" spans="1:14" s="17" customFormat="1" ht="30" customHeight="1" thickBot="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0"/>
      <c r="N21" s="92"/>
    </row>
    <row r="22" spans="1:14" x14ac:dyDescent="0.25">
      <c r="A22" s="676" t="s">
        <v>320</v>
      </c>
      <c r="B22" s="677"/>
      <c r="C22" s="677"/>
      <c r="D22" s="678"/>
      <c r="E22" s="42"/>
      <c r="F22" s="679"/>
      <c r="G22" s="679"/>
      <c r="H22" s="679"/>
      <c r="I22" s="679"/>
      <c r="J22" s="92"/>
      <c r="K22" s="679"/>
      <c r="L22" s="679"/>
      <c r="M22" s="679"/>
      <c r="N22" s="679"/>
    </row>
    <row r="23" spans="1:14" ht="30" customHeight="1" x14ac:dyDescent="0.25">
      <c r="A23" s="665" t="s">
        <v>306</v>
      </c>
      <c r="B23" s="666"/>
      <c r="C23" s="666"/>
      <c r="D23" s="667"/>
      <c r="F23" s="668"/>
      <c r="G23" s="668"/>
      <c r="H23" s="668"/>
      <c r="I23" s="668"/>
      <c r="J23" s="67"/>
      <c r="K23" s="668"/>
      <c r="L23" s="668"/>
      <c r="M23" s="668"/>
      <c r="N23" s="668"/>
    </row>
    <row r="24" spans="1:14" ht="14.45" customHeight="1" x14ac:dyDescent="0.25">
      <c r="A24" s="367"/>
      <c r="B24" s="194"/>
      <c r="C24" s="194"/>
      <c r="D24" s="368"/>
      <c r="F24" s="194"/>
      <c r="G24" s="194"/>
      <c r="H24" s="194"/>
      <c r="I24" s="194"/>
      <c r="J24" s="67"/>
      <c r="K24" s="194"/>
      <c r="L24" s="194"/>
      <c r="M24" s="194"/>
      <c r="N24" s="194"/>
    </row>
    <row r="25" spans="1:14" ht="21" customHeight="1" x14ac:dyDescent="0.25">
      <c r="A25" s="680" t="s">
        <v>342</v>
      </c>
      <c r="B25" s="681"/>
      <c r="C25" s="377">
        <v>62</v>
      </c>
      <c r="D25" s="378"/>
      <c r="F25" s="681"/>
      <c r="G25" s="681"/>
      <c r="H25" s="100"/>
      <c r="I25" s="195"/>
      <c r="J25" s="67"/>
      <c r="K25" s="681"/>
      <c r="L25" s="681"/>
      <c r="M25" s="100"/>
      <c r="N25" s="195"/>
    </row>
    <row r="26" spans="1:14" ht="21" customHeight="1" x14ac:dyDescent="0.25">
      <c r="A26" s="682" t="s">
        <v>343</v>
      </c>
      <c r="B26" s="683"/>
      <c r="C26" s="383">
        <f>P_DK_Erreicht</f>
        <v>0</v>
      </c>
      <c r="D26" s="375" t="s">
        <v>438</v>
      </c>
      <c r="E26" s="42"/>
      <c r="F26" s="679"/>
      <c r="G26" s="679"/>
      <c r="H26" s="100"/>
      <c r="I26" s="92"/>
      <c r="J26" s="92"/>
      <c r="K26" s="679"/>
      <c r="L26" s="679"/>
      <c r="M26" s="100"/>
      <c r="N26" s="92"/>
    </row>
    <row r="27" spans="1:14" ht="21" customHeight="1" x14ac:dyDescent="0.25">
      <c r="A27" s="687" t="s">
        <v>240</v>
      </c>
      <c r="B27" s="688"/>
      <c r="C27" s="379">
        <v>1</v>
      </c>
      <c r="D27" s="249"/>
      <c r="F27" s="688"/>
      <c r="G27" s="688"/>
      <c r="H27" s="91"/>
      <c r="I27" s="67"/>
      <c r="J27" s="67"/>
      <c r="K27" s="688"/>
      <c r="L27" s="688"/>
      <c r="M27" s="91"/>
      <c r="N27" s="67"/>
    </row>
    <row r="28" spans="1:14" ht="14.25" customHeight="1" thickBot="1" x14ac:dyDescent="0.3">
      <c r="A28" s="380"/>
      <c r="B28" s="196"/>
      <c r="C28" s="196"/>
      <c r="D28" s="249"/>
      <c r="F28" s="196"/>
      <c r="G28" s="196"/>
      <c r="H28" s="196"/>
      <c r="I28" s="67"/>
      <c r="J28" s="67"/>
      <c r="K28" s="196"/>
      <c r="L28" s="196"/>
      <c r="M28" s="196"/>
      <c r="N28" s="67"/>
    </row>
    <row r="29" spans="1:14" ht="30" customHeight="1" thickBot="1" x14ac:dyDescent="0.3">
      <c r="A29" s="689" t="s">
        <v>309</v>
      </c>
      <c r="B29" s="690"/>
      <c r="C29" s="381">
        <f>MROUND((5*C26/C25+1),0.5)</f>
        <v>1</v>
      </c>
      <c r="D29" s="382"/>
      <c r="F29" s="679"/>
      <c r="G29" s="679"/>
      <c r="H29" s="197"/>
      <c r="I29" s="67"/>
      <c r="J29" s="67"/>
      <c r="K29" s="679"/>
      <c r="L29" s="679"/>
      <c r="M29" s="197"/>
      <c r="N29" s="67"/>
    </row>
    <row r="30" spans="1:14" ht="15.75" customHeight="1" x14ac:dyDescent="0.25">
      <c r="A30" s="696"/>
      <c r="B30" s="696"/>
      <c r="C30" s="88"/>
      <c r="D30" s="42"/>
      <c r="E30" s="42"/>
      <c r="F30" s="99"/>
      <c r="G30" s="99"/>
      <c r="H30" s="100"/>
      <c r="I30" s="92"/>
      <c r="J30" s="92"/>
      <c r="K30" s="99"/>
      <c r="L30" s="99"/>
      <c r="M30" s="100"/>
      <c r="N30" s="92"/>
    </row>
    <row r="31" spans="1:14" ht="25.5" customHeight="1" x14ac:dyDescent="0.25">
      <c r="A31" s="697"/>
      <c r="B31" s="697"/>
      <c r="C31" s="697"/>
      <c r="D31" s="697"/>
      <c r="E31" s="697"/>
      <c r="F31" s="697"/>
      <c r="G31" s="697"/>
      <c r="H31" s="697"/>
      <c r="I31" s="697"/>
      <c r="J31" s="697"/>
      <c r="K31" s="698"/>
      <c r="L31" s="698"/>
      <c r="M31" s="698"/>
      <c r="N31" s="698"/>
    </row>
    <row r="32" spans="1:14" ht="7.5" customHeight="1" x14ac:dyDescent="0.25">
      <c r="A32" s="99"/>
      <c r="B32" s="99"/>
      <c r="C32" s="100"/>
      <c r="D32" s="92"/>
      <c r="E32" s="92"/>
      <c r="F32" s="99"/>
      <c r="G32" s="99"/>
      <c r="H32" s="100"/>
      <c r="I32" s="92"/>
      <c r="J32" s="92"/>
      <c r="K32" s="99"/>
      <c r="L32" s="99"/>
      <c r="M32" s="100"/>
      <c r="N32" s="92"/>
    </row>
    <row r="33" spans="1:14" ht="20.25" customHeight="1" thickBot="1" x14ac:dyDescent="0.3">
      <c r="A33" s="696" t="s">
        <v>313</v>
      </c>
      <c r="B33" s="696"/>
      <c r="C33" s="696"/>
      <c r="D33" s="696"/>
      <c r="E33" s="177" t="s">
        <v>331</v>
      </c>
      <c r="F33" s="87"/>
      <c r="G33" s="87"/>
      <c r="H33" s="178"/>
      <c r="I33" s="179"/>
      <c r="J33" s="179"/>
      <c r="K33" s="87"/>
      <c r="L33" s="87"/>
      <c r="M33" s="178"/>
      <c r="N33" s="179"/>
    </row>
    <row r="34" spans="1:14" ht="17.25" customHeight="1" x14ac:dyDescent="0.25">
      <c r="A34" s="684" t="s">
        <v>444</v>
      </c>
      <c r="B34" s="685"/>
      <c r="C34" s="685"/>
      <c r="D34" s="685"/>
      <c r="E34" s="685"/>
      <c r="F34" s="685"/>
      <c r="G34" s="685"/>
      <c r="H34" s="685"/>
      <c r="I34" s="685"/>
      <c r="J34" s="685"/>
      <c r="K34" s="685"/>
      <c r="L34" s="685"/>
      <c r="M34" s="685"/>
      <c r="N34" s="686"/>
    </row>
    <row r="35" spans="1:14" ht="15" customHeight="1" x14ac:dyDescent="0.25">
      <c r="A35" s="691"/>
      <c r="B35" s="523"/>
      <c r="C35" s="523"/>
      <c r="D35" s="523"/>
      <c r="E35" s="523"/>
      <c r="F35" s="523"/>
      <c r="G35" s="523"/>
      <c r="H35" s="523"/>
      <c r="I35" s="523"/>
      <c r="J35" s="523"/>
      <c r="K35" s="523"/>
      <c r="L35" s="523"/>
      <c r="M35" s="523"/>
      <c r="N35" s="692"/>
    </row>
    <row r="36" spans="1:14" ht="15" customHeight="1" x14ac:dyDescent="0.25">
      <c r="A36" s="691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692"/>
    </row>
    <row r="37" spans="1:14" ht="15" customHeight="1" thickBot="1" x14ac:dyDescent="0.3">
      <c r="A37" s="693"/>
      <c r="B37" s="694"/>
      <c r="C37" s="694"/>
      <c r="D37" s="694"/>
      <c r="E37" s="694"/>
      <c r="F37" s="694"/>
      <c r="G37" s="694"/>
      <c r="H37" s="694"/>
      <c r="I37" s="694"/>
      <c r="J37" s="694"/>
      <c r="K37" s="694"/>
      <c r="L37" s="694"/>
      <c r="M37" s="694"/>
      <c r="N37" s="695"/>
    </row>
    <row r="38" spans="1:14" ht="2.65" customHeight="1" x14ac:dyDescent="0.25"/>
    <row r="39" spans="1:14" s="27" customFormat="1" x14ac:dyDescent="0.25">
      <c r="A39" s="90" t="s">
        <v>381</v>
      </c>
      <c r="B39" s="42"/>
      <c r="C39" s="2"/>
      <c r="D39" s="2"/>
      <c r="E39" s="2"/>
      <c r="F39" s="2"/>
      <c r="G39" s="90"/>
      <c r="H39" s="90"/>
      <c r="I39" s="2"/>
      <c r="J39" s="2"/>
      <c r="K39" s="2"/>
      <c r="L39" s="2"/>
      <c r="M39" s="2"/>
    </row>
    <row r="40" spans="1:14" s="27" customFormat="1" ht="5.85" customHeight="1" x14ac:dyDescent="0.25">
      <c r="A40" s="97"/>
      <c r="B40" s="16"/>
    </row>
    <row r="41" spans="1:14" s="27" customFormat="1" ht="15" customHeight="1" x14ac:dyDescent="0.25">
      <c r="A41" s="575" t="s">
        <v>378</v>
      </c>
      <c r="B41" s="575"/>
      <c r="C41" s="575"/>
      <c r="D41" s="459"/>
      <c r="E41" s="460"/>
      <c r="F41" s="461"/>
      <c r="H41" s="585" t="s">
        <v>355</v>
      </c>
      <c r="I41" s="585"/>
      <c r="J41" s="699"/>
      <c r="K41" s="488"/>
      <c r="L41" s="517"/>
      <c r="M41" s="517"/>
      <c r="N41" s="518"/>
    </row>
    <row r="42" spans="1:14" s="27" customFormat="1" ht="5.85" customHeight="1" x14ac:dyDescent="0.25">
      <c r="A42" s="97"/>
      <c r="B42" s="16"/>
      <c r="H42" s="199"/>
      <c r="I42" s="199"/>
      <c r="J42" s="199"/>
    </row>
    <row r="43" spans="1:14" s="27" customFormat="1" ht="15" customHeight="1" x14ac:dyDescent="0.25">
      <c r="A43" s="575" t="s">
        <v>380</v>
      </c>
      <c r="B43" s="575"/>
      <c r="C43" s="575"/>
      <c r="D43" s="459"/>
      <c r="E43" s="460"/>
      <c r="F43" s="461"/>
      <c r="H43" s="585" t="s">
        <v>379</v>
      </c>
      <c r="I43" s="585"/>
      <c r="J43" s="585"/>
      <c r="K43" s="488"/>
      <c r="L43" s="517"/>
      <c r="M43" s="517"/>
      <c r="N43" s="518"/>
    </row>
  </sheetData>
  <sheetProtection algorithmName="SHA-512" hashValue="p2N0n1psyueJUmytSEIxgObqMW7LS+4KhgU7Pxfjif0mD+OBu4DzAhTb3DYOyKXgxRRnbnr2wTB4z8kLLimoNQ==" saltValue="zh7N4nEOu4wP7a+lmpfQpQ==" spinCount="100000" sheet="1" selectLockedCells="1"/>
  <mergeCells count="54">
    <mergeCell ref="A35:N37"/>
    <mergeCell ref="L4:N4"/>
    <mergeCell ref="L6:N6"/>
    <mergeCell ref="L1:M1"/>
    <mergeCell ref="A43:C43"/>
    <mergeCell ref="D43:F43"/>
    <mergeCell ref="H43:J43"/>
    <mergeCell ref="K43:N43"/>
    <mergeCell ref="A30:B30"/>
    <mergeCell ref="A31:J31"/>
    <mergeCell ref="K31:N31"/>
    <mergeCell ref="A33:D33"/>
    <mergeCell ref="A41:C41"/>
    <mergeCell ref="D41:F41"/>
    <mergeCell ref="K41:N41"/>
    <mergeCell ref="H41:J41"/>
    <mergeCell ref="A34:N34"/>
    <mergeCell ref="A27:B27"/>
    <mergeCell ref="F27:G27"/>
    <mergeCell ref="K27:L27"/>
    <mergeCell ref="A29:B29"/>
    <mergeCell ref="F29:G29"/>
    <mergeCell ref="K29:L29"/>
    <mergeCell ref="A25:B25"/>
    <mergeCell ref="F25:G25"/>
    <mergeCell ref="K25:L25"/>
    <mergeCell ref="A26:B26"/>
    <mergeCell ref="F26:G26"/>
    <mergeCell ref="K26:L26"/>
    <mergeCell ref="A23:D23"/>
    <mergeCell ref="F23:I23"/>
    <mergeCell ref="K23:N23"/>
    <mergeCell ref="A16:B16"/>
    <mergeCell ref="F16:G16"/>
    <mergeCell ref="K16:L16"/>
    <mergeCell ref="A17:B17"/>
    <mergeCell ref="F17:G17"/>
    <mergeCell ref="K17:L17"/>
    <mergeCell ref="A19:K19"/>
    <mergeCell ref="A20:H20"/>
    <mergeCell ref="A22:D22"/>
    <mergeCell ref="F22:I22"/>
    <mergeCell ref="K22:N22"/>
    <mergeCell ref="A12:D13"/>
    <mergeCell ref="F12:I13"/>
    <mergeCell ref="K12:N13"/>
    <mergeCell ref="A15:B15"/>
    <mergeCell ref="F15:G15"/>
    <mergeCell ref="K15:L15"/>
    <mergeCell ref="A1:F1"/>
    <mergeCell ref="D8:N8"/>
    <mergeCell ref="A10:N10"/>
    <mergeCell ref="A11:N11"/>
    <mergeCell ref="L3:N3"/>
  </mergeCells>
  <pageMargins left="0.51181102362204722" right="0.51181102362204722" top="0.39370078740157483" bottom="0.1666666666666666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50</vt:i4>
      </vt:variant>
    </vt:vector>
  </HeadingPairs>
  <TitlesOfParts>
    <vt:vector size="63" baseType="lpstr">
      <vt:lpstr>0_Stammdaten</vt:lpstr>
      <vt:lpstr>1_Aufgabenstellung</vt:lpstr>
      <vt:lpstr>2_Beurteilungskriterien_Aufgabe</vt:lpstr>
      <vt:lpstr>3_Vorlage_Arbeitsjournal</vt:lpstr>
      <vt:lpstr>4_Protokoll_Beobachtung_FV</vt:lpstr>
      <vt:lpstr>5_Protokoll_Beobachtung_PEX</vt:lpstr>
      <vt:lpstr>6_Ausfuehrung_Resultat_Arbeit</vt:lpstr>
      <vt:lpstr>7_Bewert_Doku</vt:lpstr>
      <vt:lpstr>8_Noten_Arbeit_u_Doku</vt:lpstr>
      <vt:lpstr>9_Bewert_Praesentation</vt:lpstr>
      <vt:lpstr>10_Bewertung_Fachgespraech</vt:lpstr>
      <vt:lpstr>11_IPA_Notenberechnung</vt:lpstr>
      <vt:lpstr>Handlungskompetenzen</vt:lpstr>
      <vt:lpstr>'10_Bewertung_Fachgespraech'!Druckbereich</vt:lpstr>
      <vt:lpstr>'6_Ausfuehrung_Resultat_Arbeit'!Druckbereich</vt:lpstr>
      <vt:lpstr>'9_Bewert_Praesentation'!Druckbereich</vt:lpstr>
      <vt:lpstr>Handlungskompetenzen!Druckbereich</vt:lpstr>
      <vt:lpstr>FV_Mail</vt:lpstr>
      <vt:lpstr>FV_Name</vt:lpstr>
      <vt:lpstr>FV_Tel_G</vt:lpstr>
      <vt:lpstr>FV_Tel_Mobile</vt:lpstr>
      <vt:lpstr>FV_Vorname</vt:lpstr>
      <vt:lpstr>HK_1</vt:lpstr>
      <vt:lpstr>HK_2</vt:lpstr>
      <vt:lpstr>HK_3</vt:lpstr>
      <vt:lpstr>HK_4</vt:lpstr>
      <vt:lpstr>K_Mail</vt:lpstr>
      <vt:lpstr>K_Name</vt:lpstr>
      <vt:lpstr>K_Nummer</vt:lpstr>
      <vt:lpstr>K_Vorname</vt:lpstr>
      <vt:lpstr>L_Adresse</vt:lpstr>
      <vt:lpstr>L_Name</vt:lpstr>
      <vt:lpstr>L_PLZ_Ort</vt:lpstr>
      <vt:lpstr>MK_1</vt:lpstr>
      <vt:lpstr>P_DK_Erreicht</vt:lpstr>
      <vt:lpstr>P_FG_Erreicht</vt:lpstr>
      <vt:lpstr>P_FK_Erreicht</vt:lpstr>
      <vt:lpstr>P_MK_Erreicht</vt:lpstr>
      <vt:lpstr>P_PP_Erreicht</vt:lpstr>
      <vt:lpstr>P_SK_Erreicht</vt:lpstr>
      <vt:lpstr>PEX_Firma</vt:lpstr>
      <vt:lpstr>PEX_Mail</vt:lpstr>
      <vt:lpstr>PEX_Mobile</vt:lpstr>
      <vt:lpstr>PEX_Name</vt:lpstr>
      <vt:lpstr>PEX_Tel_G</vt:lpstr>
      <vt:lpstr>PEX_Tel_Mobile</vt:lpstr>
      <vt:lpstr>PEX_Vorname</vt:lpstr>
      <vt:lpstr>PEX2_Firma</vt:lpstr>
      <vt:lpstr>PEX2_Mail</vt:lpstr>
      <vt:lpstr>PEX2_Mobile</vt:lpstr>
      <vt:lpstr>PEX2_Name</vt:lpstr>
      <vt:lpstr>PEX2_Tel_G</vt:lpstr>
      <vt:lpstr>PEX2_Vorname</vt:lpstr>
      <vt:lpstr>QV_Jahr</vt:lpstr>
      <vt:lpstr>SK_1</vt:lpstr>
      <vt:lpstr>Stv_Mail</vt:lpstr>
      <vt:lpstr>Stv_Mobile</vt:lpstr>
      <vt:lpstr>Stv_Name</vt:lpstr>
      <vt:lpstr>Stv_Tel_G</vt:lpstr>
      <vt:lpstr>Stv_Tel_Mobile</vt:lpstr>
      <vt:lpstr>Stv_Vorname</vt:lpstr>
      <vt:lpstr>Test_HK</vt:lpstr>
      <vt:lpstr>Titel_Aufg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Lack</dc:creator>
  <cp:lastModifiedBy>Nadine Sieber HSP</cp:lastModifiedBy>
  <cp:lastPrinted>2019-08-12T20:35:19Z</cp:lastPrinted>
  <dcterms:created xsi:type="dcterms:W3CDTF">2019-07-04T09:13:09Z</dcterms:created>
  <dcterms:modified xsi:type="dcterms:W3CDTF">2020-01-16T10:06:36Z</dcterms:modified>
</cp:coreProperties>
</file>