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DieseArbeitsmappe"/>
  <mc:AlternateContent xmlns:mc="http://schemas.openxmlformats.org/markup-compatibility/2006">
    <mc:Choice Requires="x15">
      <x15ac:absPath xmlns:x15ac="http://schemas.microsoft.com/office/spreadsheetml/2010/11/ac" url="\\Srv02\hsp\_FOMA\4_ressorts\5_qv_ipa_expertenwesen\___arbeitsgruppe_QV_mit_ehb\erlass_angepasst\"/>
    </mc:Choice>
  </mc:AlternateContent>
  <bookViews>
    <workbookView xWindow="0" yWindow="0" windowWidth="25200" windowHeight="11850" tabRatio="797"/>
  </bookViews>
  <sheets>
    <sheet name="0_Données de base" sheetId="1" r:id="rId1"/>
    <sheet name="1_Projet" sheetId="14" r:id="rId2"/>
    <sheet name="2_Critères d'évaluation" sheetId="3" r:id="rId3"/>
    <sheet name="3_Journal de travail" sheetId="4" r:id="rId4"/>
    <sheet name="4_PV observations du supérieur" sheetId="5" r:id="rId5"/>
    <sheet name="5_PV observations EXP" sheetId="67" r:id="rId6"/>
    <sheet name="6_Evaluation compétences" sheetId="7" r:id="rId7"/>
    <sheet name="7_Evaluation documentation" sheetId="17" r:id="rId8"/>
    <sheet name="8_Note travail et documentation" sheetId="62" r:id="rId9"/>
    <sheet name="9_Evaluation Présentation" sheetId="63" r:id="rId10"/>
    <sheet name="10_Evaluation entretien" sheetId="64" r:id="rId11"/>
    <sheet name="11_Calcul des notes" sheetId="65" r:id="rId12"/>
    <sheet name="Compétences opérationnelles" sheetId="66" r:id="rId13"/>
  </sheets>
  <externalReferences>
    <externalReference r:id="rId14"/>
    <externalReference r:id="rId15"/>
    <externalReference r:id="rId16"/>
  </externalReferences>
  <definedNames>
    <definedName name="A">'11_Calcul des notes'!$WXX$1</definedName>
    <definedName name="_xlnm.Print_Area" localSheetId="10">'10_Evaluation entretien'!$A$1:$M$156</definedName>
    <definedName name="_xlnm.Print_Area" localSheetId="6">'6_Evaluation compétences'!$A$1:$M$76</definedName>
    <definedName name="_xlnm.Print_Area" localSheetId="9">'9_Evaluation Présentation'!$A$1:$M$47</definedName>
    <definedName name="_xlnm.Print_Area" localSheetId="12">'Compétences opérationnelles'!$A$1:$H$75</definedName>
    <definedName name="FV_Mail" localSheetId="10">'[1]0_Stammdaten'!$D$23</definedName>
    <definedName name="FV_Mail" localSheetId="11">'[1]0_Stammdaten'!$D$23</definedName>
    <definedName name="FV_Mail" localSheetId="5">'[2]0_Stammdaten'!$D$23</definedName>
    <definedName name="FV_Mail" localSheetId="8">'[1]0_Stammdaten'!$D$23</definedName>
    <definedName name="FV_Mail" localSheetId="9">'[1]0_Stammdaten'!$D$23</definedName>
    <definedName name="FV_Mail" localSheetId="12">'[3]0_Stammdaten'!$D$23</definedName>
    <definedName name="FV_Mail">'0_Données de base'!$D$23</definedName>
    <definedName name="FV_Name" localSheetId="10">'[1]0_Stammdaten'!$D$21</definedName>
    <definedName name="FV_Name" localSheetId="11">'[1]0_Stammdaten'!$D$21</definedName>
    <definedName name="FV_Name" localSheetId="5">'[2]0_Stammdaten'!$D$21</definedName>
    <definedName name="FV_Name" localSheetId="8">'[1]0_Stammdaten'!$D$21</definedName>
    <definedName name="FV_Name" localSheetId="9">'[1]0_Stammdaten'!$D$21</definedName>
    <definedName name="FV_Name" localSheetId="12">'[3]0_Stammdaten'!$D$21</definedName>
    <definedName name="FV_Name">'0_Données de base'!$D$21</definedName>
    <definedName name="FV_Tel_G" localSheetId="10">'[1]0_Stammdaten'!$D$22</definedName>
    <definedName name="FV_Tel_G" localSheetId="11">'[1]0_Stammdaten'!$D$22</definedName>
    <definedName name="FV_Tel_G" localSheetId="5">'[2]0_Stammdaten'!$D$22</definedName>
    <definedName name="FV_Tel_G" localSheetId="8">'[1]0_Stammdaten'!$D$22</definedName>
    <definedName name="FV_Tel_G" localSheetId="9">'[1]0_Stammdaten'!$D$22</definedName>
    <definedName name="FV_Tel_G" localSheetId="12">'[3]0_Stammdaten'!$D$22</definedName>
    <definedName name="FV_Tel_G">'0_Données de base'!$D$22</definedName>
    <definedName name="FV_Tel_Mobile">'0_Données de base'!$K$22</definedName>
    <definedName name="FV_Vorname" localSheetId="10">'[1]0_Stammdaten'!$K$21</definedName>
    <definedName name="FV_Vorname" localSheetId="11">'[1]0_Stammdaten'!$K$21</definedName>
    <definedName name="FV_Vorname" localSheetId="5">'[2]0_Stammdaten'!$K$21</definedName>
    <definedName name="FV_Vorname" localSheetId="8">'[1]0_Stammdaten'!$K$21</definedName>
    <definedName name="FV_Vorname" localSheetId="9">'[1]0_Stammdaten'!$K$21</definedName>
    <definedName name="FV_Vorname" localSheetId="12">'[3]0_Stammdaten'!$K$21</definedName>
    <definedName name="FV_Vorname">'0_Données de base'!$K$21</definedName>
    <definedName name="HK_1" localSheetId="10">[1]Handlungskompetenzen!$F$3:$G$11</definedName>
    <definedName name="HK_1" localSheetId="11">[1]Handlungskompetenzen!$F$3:$G$11</definedName>
    <definedName name="HK_1" localSheetId="5">[2]Handlungskompetenzen!$F$3:$G$11</definedName>
    <definedName name="HK_1" localSheetId="8">[1]Handlungskompetenzen!$F$3:$G$11</definedName>
    <definedName name="HK_1" localSheetId="9">[1]Handlungskompetenzen!$F$3:$G$11</definedName>
    <definedName name="HK_1" localSheetId="12">'Compétences opérationnelles'!$F$3:$G$11</definedName>
    <definedName name="HK_1">#REF!</definedName>
    <definedName name="HK_2" localSheetId="10">[1]Handlungskompetenzen!$F$12:$G$18</definedName>
    <definedName name="HK_2" localSheetId="11">[1]Handlungskompetenzen!$F$12:$G$18</definedName>
    <definedName name="HK_2" localSheetId="5">[2]Handlungskompetenzen!$F$12:$G$18</definedName>
    <definedName name="HK_2" localSheetId="8">[1]Handlungskompetenzen!$F$12:$G$18</definedName>
    <definedName name="HK_2" localSheetId="9">[1]Handlungskompetenzen!$F$12:$G$18</definedName>
    <definedName name="HK_2" localSheetId="12">'Compétences opérationnelles'!$F$12:$G$18</definedName>
    <definedName name="HK_2">#REF!</definedName>
    <definedName name="HK_3" localSheetId="10">[1]Handlungskompetenzen!$F$19:$G$37</definedName>
    <definedName name="HK_3" localSheetId="11">[1]Handlungskompetenzen!$F$19:$G$37</definedName>
    <definedName name="HK_3" localSheetId="5">[2]Handlungskompetenzen!$F$19:$G$37</definedName>
    <definedName name="HK_3" localSheetId="8">[1]Handlungskompetenzen!$F$19:$G$37</definedName>
    <definedName name="HK_3" localSheetId="9">[1]Handlungskompetenzen!$F$19:$G$37</definedName>
    <definedName name="HK_3" localSheetId="12">'Compétences opérationnelles'!$F$19:$G$37</definedName>
    <definedName name="HK_3">#REF!</definedName>
    <definedName name="HK_4" localSheetId="10">[1]Handlungskompetenzen!$F$38:$G$42</definedName>
    <definedName name="HK_4" localSheetId="11">[1]Handlungskompetenzen!$F$38:$G$42</definedName>
    <definedName name="HK_4" localSheetId="5">[2]Handlungskompetenzen!$F$38:$G$42</definedName>
    <definedName name="HK_4" localSheetId="8">[1]Handlungskompetenzen!$F$38:$G$42</definedName>
    <definedName name="HK_4" localSheetId="9">[1]Handlungskompetenzen!$F$38:$G$42</definedName>
    <definedName name="HK_4" localSheetId="12">'Compétences opérationnelles'!$F$38:$G$42</definedName>
    <definedName name="HK_4">#REF!</definedName>
    <definedName name="K_Mail" localSheetId="10">'[1]0_Stammdaten'!$D$15</definedName>
    <definedName name="K_Mail" localSheetId="11">'[1]0_Stammdaten'!$D$15</definedName>
    <definedName name="K_Mail" localSheetId="5">'[2]0_Stammdaten'!$D$15</definedName>
    <definedName name="K_Mail" localSheetId="8">'[1]0_Stammdaten'!$D$15</definedName>
    <definedName name="K_Mail" localSheetId="9">'[1]0_Stammdaten'!$D$15</definedName>
    <definedName name="K_Mail" localSheetId="12">'[3]0_Stammdaten'!$D$15</definedName>
    <definedName name="K_Mail">'0_Données de base'!$D$15</definedName>
    <definedName name="K_Name" localSheetId="10">'[1]0_Stammdaten'!$D$12</definedName>
    <definedName name="K_Name" localSheetId="11">'[1]0_Stammdaten'!$D$12</definedName>
    <definedName name="K_Name" localSheetId="5">'[2]0_Stammdaten'!$D$12</definedName>
    <definedName name="K_Name" localSheetId="8">'[1]0_Stammdaten'!$D$12</definedName>
    <definedName name="K_Name" localSheetId="9">'[1]0_Stammdaten'!$D$12</definedName>
    <definedName name="K_Name" localSheetId="12">'[3]0_Stammdaten'!$D$12</definedName>
    <definedName name="K_Name">'0_Données de base'!$D$12</definedName>
    <definedName name="K_Nummer" localSheetId="10">'[1]0_Stammdaten'!$M$4</definedName>
    <definedName name="K_Nummer" localSheetId="11">'[1]0_Stammdaten'!$M$4</definedName>
    <definedName name="K_Nummer" localSheetId="5">'[2]0_Stammdaten'!$M$4</definedName>
    <definedName name="K_Nummer" localSheetId="8">'[1]0_Stammdaten'!$M$4</definedName>
    <definedName name="K_Nummer" localSheetId="9">'[1]0_Stammdaten'!$M$4</definedName>
    <definedName name="K_Nummer" localSheetId="12">'[3]0_Stammdaten'!$M$4</definedName>
    <definedName name="K_Nummer">'0_Données de base'!$M$4</definedName>
    <definedName name="K_Vorname" localSheetId="10">'[1]0_Stammdaten'!$K$12</definedName>
    <definedName name="K_Vorname" localSheetId="11">'[1]0_Stammdaten'!$K$12</definedName>
    <definedName name="K_Vorname" localSheetId="5">'[2]0_Stammdaten'!$K$12</definedName>
    <definedName name="K_Vorname" localSheetId="8">'[1]0_Stammdaten'!$K$12</definedName>
    <definedName name="K_Vorname" localSheetId="9">'[1]0_Stammdaten'!$K$12</definedName>
    <definedName name="K_Vorname" localSheetId="12">'[3]0_Stammdaten'!$K$12</definedName>
    <definedName name="K_Vorname">'0_Données de base'!$K$12</definedName>
    <definedName name="L_Adresse" localSheetId="10">'[1]0_Stammdaten'!$D$18</definedName>
    <definedName name="L_Adresse" localSheetId="11">'[1]0_Stammdaten'!$D$18</definedName>
    <definedName name="L_Adresse" localSheetId="5">'[2]0_Stammdaten'!$D$18</definedName>
    <definedName name="L_Adresse" localSheetId="8">'[1]0_Stammdaten'!$D$18</definedName>
    <definedName name="L_Adresse" localSheetId="9">'[1]0_Stammdaten'!$D$18</definedName>
    <definedName name="L_Adresse" localSheetId="12">'[3]0_Stammdaten'!$D$18</definedName>
    <definedName name="L_Adresse">'0_Données de base'!$D$18</definedName>
    <definedName name="L_Name" localSheetId="10">'[1]0_Stammdaten'!$D$17</definedName>
    <definedName name="L_Name" localSheetId="11">'[1]0_Stammdaten'!$D$17</definedName>
    <definedName name="L_Name" localSheetId="5">'[2]0_Stammdaten'!$D$17</definedName>
    <definedName name="L_Name" localSheetId="8">'[1]0_Stammdaten'!$D$17</definedName>
    <definedName name="L_Name" localSheetId="9">'[1]0_Stammdaten'!$D$17</definedName>
    <definedName name="L_Name" localSheetId="12">'[3]0_Stammdaten'!$D$17</definedName>
    <definedName name="L_Name">'0_Données de base'!$D$17</definedName>
    <definedName name="L_PLZ_Ort" localSheetId="10">'[1]0_Stammdaten'!$D$19</definedName>
    <definedName name="L_PLZ_Ort" localSheetId="11">'[1]0_Stammdaten'!$D$19</definedName>
    <definedName name="L_PLZ_Ort" localSheetId="5">'[2]0_Stammdaten'!$D$19</definedName>
    <definedName name="L_PLZ_Ort" localSheetId="8">'[1]0_Stammdaten'!$D$19</definedName>
    <definedName name="L_PLZ_Ort" localSheetId="9">'[1]0_Stammdaten'!$D$19</definedName>
    <definedName name="L_PLZ_Ort" localSheetId="12">'[3]0_Stammdaten'!$D$19</definedName>
    <definedName name="L_PLZ_Ort">'0_Données de base'!$D$19</definedName>
    <definedName name="MK_1" localSheetId="10">[1]Handlungskompetenzen!$G$44:$G$50</definedName>
    <definedName name="MK_1" localSheetId="11">[1]Handlungskompetenzen!$G$44:$G$50</definedName>
    <definedName name="MK_1" localSheetId="5">[2]Handlungskompetenzen!$G$44:$G$50</definedName>
    <definedName name="MK_1" localSheetId="8">[1]Handlungskompetenzen!$G$44:$G$50</definedName>
    <definedName name="MK_1" localSheetId="9">[1]Handlungskompetenzen!$G$44:$G$50</definedName>
    <definedName name="MK_1" localSheetId="12">'Compétences opérationnelles'!$G$44:$G$50</definedName>
    <definedName name="MK_1">#REF!</definedName>
    <definedName name="P_DK_Erreicht" localSheetId="10">'[1]7_Bewert_Doku'!$J$44</definedName>
    <definedName name="P_DK_Erreicht" localSheetId="11">'[1]7_Bewert_Doku'!$J$44</definedName>
    <definedName name="P_DK_Erreicht" localSheetId="5">'[2]7_Bewert_Doku'!$J$44</definedName>
    <definedName name="P_DK_Erreicht" localSheetId="8">'[1]7_Bewert_Doku'!$J$44</definedName>
    <definedName name="P_DK_Erreicht" localSheetId="9">'[1]7_Bewert_Doku'!$J$44</definedName>
    <definedName name="P_DK_Erreicht" localSheetId="12">'[3]7_Bewert_Doku'!$J$44</definedName>
    <definedName name="P_DK_Erreicht">'7_Evaluation documentation'!$J$44</definedName>
    <definedName name="P_FG_Erreicht" localSheetId="10">'10_Evaluation entretien'!$J$146</definedName>
    <definedName name="P_FG_Erreicht" localSheetId="11">'[1]10_Bewertung_Fachgespraech'!$J$146</definedName>
    <definedName name="P_FG_Erreicht" localSheetId="5">'[2]10_Bewertung_Fachgespraech'!$J$146</definedName>
    <definedName name="P_FG_Erreicht" localSheetId="8">'[1]10_Bewertung_Fachgespraech'!$J$146</definedName>
    <definedName name="P_FG_Erreicht" localSheetId="9">'[1]10_Bewertung_Fachgespraech'!$J$146</definedName>
    <definedName name="P_FG_Erreicht" localSheetId="12">'[3]10_Bewertung_Fachgespraech'!$J$146</definedName>
    <definedName name="P_FG_Erreicht">#REF!</definedName>
    <definedName name="P_FK_Erreicht" localSheetId="10">'[1]6_Ausfuehrung_Resultat_Arbeit'!$J$52</definedName>
    <definedName name="P_FK_Erreicht" localSheetId="11">'[1]6_Ausfuehrung_Resultat_Arbeit'!$J$52</definedName>
    <definedName name="P_FK_Erreicht" localSheetId="5">'[2]6_Ausfuehrung_Resultat_Arbeit'!$J$52</definedName>
    <definedName name="P_FK_Erreicht" localSheetId="7">'7_Evaluation documentation'!#REF!</definedName>
    <definedName name="P_FK_Erreicht" localSheetId="8">'[1]6_Ausfuehrung_Resultat_Arbeit'!$J$52</definedName>
    <definedName name="P_FK_Erreicht" localSheetId="9">'9_Evaluation Présentation'!#REF!</definedName>
    <definedName name="P_FK_Erreicht" localSheetId="12">'[3]6_Ausfuehrung_Resultat_Arbeit'!$J$52</definedName>
    <definedName name="P_FK_Erreicht">'6_Evaluation compétences'!$J$52</definedName>
    <definedName name="P_MK_Erreicht" localSheetId="10">'[1]6_Ausfuehrung_Resultat_Arbeit'!$J$61</definedName>
    <definedName name="P_MK_Erreicht" localSheetId="11">'[1]6_Ausfuehrung_Resultat_Arbeit'!$J$61</definedName>
    <definedName name="P_MK_Erreicht" localSheetId="5">'[2]6_Ausfuehrung_Resultat_Arbeit'!$J$61</definedName>
    <definedName name="P_MK_Erreicht" localSheetId="7">'7_Evaluation documentation'!#REF!</definedName>
    <definedName name="P_MK_Erreicht" localSheetId="8">'[1]6_Ausfuehrung_Resultat_Arbeit'!$J$61</definedName>
    <definedName name="P_MK_Erreicht" localSheetId="9">'9_Evaluation Présentation'!#REF!</definedName>
    <definedName name="P_MK_Erreicht" localSheetId="12">'[3]6_Ausfuehrung_Resultat_Arbeit'!$J$61</definedName>
    <definedName name="P_MK_Erreicht">'6_Evaluation compétences'!$J$61</definedName>
    <definedName name="P_PP_Erreicht" localSheetId="10">'[1]9_Bewert_Praesentation'!$J$33</definedName>
    <definedName name="P_PP_Erreicht" localSheetId="11">'[1]9_Bewert_Praesentation'!$J$33</definedName>
    <definedName name="P_PP_Erreicht" localSheetId="5">'[2]9_Bewert_Praesentation'!$J$33</definedName>
    <definedName name="P_PP_Erreicht" localSheetId="8">'9_Evaluation Présentation'!$J$33</definedName>
    <definedName name="P_PP_Erreicht" localSheetId="9">'9_Evaluation Présentation'!$J$33</definedName>
    <definedName name="P_PP_Erreicht" localSheetId="12">'[3]9_Bewert_Praesentation'!$J$33</definedName>
    <definedName name="P_PP_Erreicht">#REF!</definedName>
    <definedName name="P_SK_Erreicht" localSheetId="10">'[1]6_Ausfuehrung_Resultat_Arbeit'!$J$73</definedName>
    <definedName name="P_SK_Erreicht" localSheetId="11">'[1]6_Ausfuehrung_Resultat_Arbeit'!$J$73</definedName>
    <definedName name="P_SK_Erreicht" localSheetId="5">'[2]6_Ausfuehrung_Resultat_Arbeit'!$J$73</definedName>
    <definedName name="P_SK_Erreicht" localSheetId="7">'7_Evaluation documentation'!#REF!</definedName>
    <definedName name="P_SK_Erreicht" localSheetId="8">'[1]6_Ausfuehrung_Resultat_Arbeit'!$J$73</definedName>
    <definedName name="P_SK_Erreicht" localSheetId="9">'9_Evaluation Présentation'!#REF!</definedName>
    <definedName name="P_SK_Erreicht" localSheetId="12">'[3]6_Ausfuehrung_Resultat_Arbeit'!$J$73</definedName>
    <definedName name="P_SK_Erreicht">'6_Evaluation compétences'!$J$73</definedName>
    <definedName name="PEX_Firma">'0_Données de base'!$D$30</definedName>
    <definedName name="PEX_Mail" localSheetId="10">'[1]0_Stammdaten'!$D$32</definedName>
    <definedName name="PEX_Mail" localSheetId="11">'[1]0_Stammdaten'!$D$32</definedName>
    <definedName name="PEX_Mail" localSheetId="5">'[2]0_Stammdaten'!$D$32</definedName>
    <definedName name="PEX_Mail" localSheetId="8">'[1]0_Stammdaten'!$D$32</definedName>
    <definedName name="PEX_Mail" localSheetId="9">'[1]0_Stammdaten'!$D$32</definedName>
    <definedName name="PEX_Mail" localSheetId="12">'[3]0_Stammdaten'!$D$32</definedName>
    <definedName name="PEX_Mail">'0_Données de base'!$D$32</definedName>
    <definedName name="PEX_Mobile" localSheetId="10">'[1]0_Stammdaten'!$K$37</definedName>
    <definedName name="PEX_Mobile" localSheetId="11">'[1]0_Stammdaten'!$K$37</definedName>
    <definedName name="PEX_Mobile" localSheetId="5">'[2]0_Stammdaten'!$K$37</definedName>
    <definedName name="PEX_Mobile" localSheetId="8">'[1]0_Stammdaten'!$K$37</definedName>
    <definedName name="PEX_Mobile" localSheetId="9">'[1]0_Stammdaten'!$K$37</definedName>
    <definedName name="PEX_Mobile" localSheetId="12">'[3]0_Stammdaten'!$K$37</definedName>
    <definedName name="PEX_Mobile">'0_Données de base'!$K$37</definedName>
    <definedName name="PEX_Name" localSheetId="10">'[1]0_Stammdaten'!$D$29</definedName>
    <definedName name="PEX_Name" localSheetId="11">'[1]0_Stammdaten'!$D$29</definedName>
    <definedName name="PEX_Name" localSheetId="5">'[2]0_Stammdaten'!$D$29</definedName>
    <definedName name="PEX_Name" localSheetId="8">'[1]0_Stammdaten'!$D$29</definedName>
    <definedName name="PEX_Name" localSheetId="9">'[1]0_Stammdaten'!$D$29</definedName>
    <definedName name="PEX_Name" localSheetId="12">'[3]0_Stammdaten'!$D$29</definedName>
    <definedName name="PEX_Name">'0_Données de base'!$D$29</definedName>
    <definedName name="PEX_Tel_G" localSheetId="10">'[1]0_Stammdaten'!$D$31</definedName>
    <definedName name="PEX_Tel_G" localSheetId="11">'[1]0_Stammdaten'!$D$31</definedName>
    <definedName name="PEX_Tel_G" localSheetId="5">'[2]0_Stammdaten'!$D$31</definedName>
    <definedName name="PEX_Tel_G" localSheetId="8">'[1]0_Stammdaten'!$D$31</definedName>
    <definedName name="PEX_Tel_G" localSheetId="9">'[1]0_Stammdaten'!$D$31</definedName>
    <definedName name="PEX_Tel_G" localSheetId="12">'[3]0_Stammdaten'!$D$31</definedName>
    <definedName name="PEX_Tel_G">'0_Données de base'!$D$31</definedName>
    <definedName name="PEX_Tel_Mobile">'0_Données de base'!$K$31</definedName>
    <definedName name="PEX_Vorname" localSheetId="10">'[1]0_Stammdaten'!$K$29</definedName>
    <definedName name="PEX_Vorname" localSheetId="11">'[1]0_Stammdaten'!$K$29</definedName>
    <definedName name="PEX_Vorname" localSheetId="5">'[2]0_Stammdaten'!$K$29</definedName>
    <definedName name="PEX_Vorname" localSheetId="8">'[1]0_Stammdaten'!$K$29</definedName>
    <definedName name="PEX_Vorname" localSheetId="9">'[1]0_Stammdaten'!$K$29</definedName>
    <definedName name="PEX_Vorname" localSheetId="12">'[3]0_Stammdaten'!$K$29</definedName>
    <definedName name="PEX_Vorname">'0_Données de base'!$K$29</definedName>
    <definedName name="PEX2_Firma">'0_Données de base'!$D$36</definedName>
    <definedName name="PEX2_Mail" localSheetId="10">'[1]0_Stammdaten'!$D$38</definedName>
    <definedName name="PEX2_Mail" localSheetId="11">'[1]0_Stammdaten'!$D$38</definedName>
    <definedName name="PEX2_Mail" localSheetId="5">'[2]0_Stammdaten'!$D$38</definedName>
    <definedName name="PEX2_Mail" localSheetId="8">'[1]0_Stammdaten'!$D$38</definedName>
    <definedName name="PEX2_Mail" localSheetId="9">'[1]0_Stammdaten'!$D$38</definedName>
    <definedName name="PEX2_Mail" localSheetId="12">'[3]0_Stammdaten'!$D$38</definedName>
    <definedName name="PEX2_Mail">'0_Données de base'!$D$38</definedName>
    <definedName name="PEX2_Mobile" localSheetId="10">'[1]0_Stammdaten'!$K$37</definedName>
    <definedName name="PEX2_Mobile" localSheetId="11">'[1]0_Stammdaten'!$K$37</definedName>
    <definedName name="PEX2_Mobile" localSheetId="5">'[2]0_Stammdaten'!$K$37</definedName>
    <definedName name="PEX2_Mobile" localSheetId="8">'[1]0_Stammdaten'!$K$37</definedName>
    <definedName name="PEX2_Mobile" localSheetId="9">'[1]0_Stammdaten'!$K$37</definedName>
    <definedName name="PEX2_Mobile" localSheetId="12">'[3]0_Stammdaten'!$K$37</definedName>
    <definedName name="PEX2_Mobile">'0_Données de base'!$K$37</definedName>
    <definedName name="PEX2_Name" localSheetId="10">'[1]0_Stammdaten'!$D$35</definedName>
    <definedName name="PEX2_Name" localSheetId="11">'[1]0_Stammdaten'!$D$35</definedName>
    <definedName name="PEX2_Name" localSheetId="5">'[2]0_Stammdaten'!$D$35</definedName>
    <definedName name="PEX2_Name" localSheetId="8">'[1]0_Stammdaten'!$D$35</definedName>
    <definedName name="PEX2_Name" localSheetId="9">'[1]0_Stammdaten'!$D$35</definedName>
    <definedName name="PEX2_Name" localSheetId="12">'[3]0_Stammdaten'!$D$35</definedName>
    <definedName name="PEX2_Name">'0_Données de base'!$D$35</definedName>
    <definedName name="PEX2_Tel_G" localSheetId="10">'[1]0_Stammdaten'!$D$37</definedName>
    <definedName name="PEX2_Tel_G" localSheetId="11">'[1]0_Stammdaten'!$D$37</definedName>
    <definedName name="PEX2_Tel_G" localSheetId="5">'[2]0_Stammdaten'!$D$37</definedName>
    <definedName name="PEX2_Tel_G" localSheetId="8">'[1]0_Stammdaten'!$D$37</definedName>
    <definedName name="PEX2_Tel_G" localSheetId="9">'[1]0_Stammdaten'!$D$37</definedName>
    <definedName name="PEX2_Tel_G" localSheetId="12">'[3]0_Stammdaten'!$D$37</definedName>
    <definedName name="PEX2_Tel_G">'0_Données de base'!$D$37</definedName>
    <definedName name="PEX2_Vorname" localSheetId="10">'[1]0_Stammdaten'!$K$35</definedName>
    <definedName name="PEX2_Vorname" localSheetId="11">'[1]0_Stammdaten'!$K$35</definedName>
    <definedName name="PEX2_Vorname" localSheetId="5">'[2]0_Stammdaten'!$K$35</definedName>
    <definedName name="PEX2_Vorname" localSheetId="8">'[1]0_Stammdaten'!$K$35</definedName>
    <definedName name="PEX2_Vorname" localSheetId="9">'[1]0_Stammdaten'!$K$35</definedName>
    <definedName name="PEX2_Vorname" localSheetId="12">'[3]0_Stammdaten'!$K$35</definedName>
    <definedName name="PEX2_Vorname">'0_Données de base'!$K$35</definedName>
    <definedName name="QV_Jahr" localSheetId="10">'[1]0_Stammdaten'!$D$10</definedName>
    <definedName name="QV_Jahr" localSheetId="11">'[1]0_Stammdaten'!$D$10</definedName>
    <definedName name="QV_Jahr" localSheetId="5">'[2]0_Stammdaten'!$D$10</definedName>
    <definedName name="QV_Jahr" localSheetId="8">'[1]0_Stammdaten'!$D$10</definedName>
    <definedName name="QV_Jahr" localSheetId="9">'[1]0_Stammdaten'!$D$10</definedName>
    <definedName name="QV_Jahr" localSheetId="12">'[3]0_Stammdaten'!$D$10</definedName>
    <definedName name="QV_Jahr">'0_Données de base'!$D$10</definedName>
    <definedName name="SK_1" localSheetId="10">[1]Handlungskompetenzen!$G$52:$G$61</definedName>
    <definedName name="SK_1" localSheetId="11">[1]Handlungskompetenzen!$G$52:$G$61</definedName>
    <definedName name="SK_1" localSheetId="5">[2]Handlungskompetenzen!$G$52:$G$61</definedName>
    <definedName name="SK_1" localSheetId="8">[1]Handlungskompetenzen!$G$52:$G$61</definedName>
    <definedName name="SK_1" localSheetId="9">[1]Handlungskompetenzen!$G$52:$G$61</definedName>
    <definedName name="SK_1" localSheetId="12">'Compétences opérationnelles'!$G$52:$G$61</definedName>
    <definedName name="SK_1">#REF!</definedName>
    <definedName name="Stv_Mail" localSheetId="10">'[1]0_Stammdaten'!$D$27</definedName>
    <definedName name="Stv_Mail" localSheetId="11">'[1]0_Stammdaten'!$D$27</definedName>
    <definedName name="Stv_Mail" localSheetId="5">'[2]0_Stammdaten'!$D$27</definedName>
    <definedName name="Stv_Mail" localSheetId="8">'[1]0_Stammdaten'!$D$27</definedName>
    <definedName name="Stv_Mail" localSheetId="9">'[1]0_Stammdaten'!$D$27</definedName>
    <definedName name="Stv_Mail" localSheetId="12">'[3]0_Stammdaten'!$D$27</definedName>
    <definedName name="Stv_Mail">'0_Données de base'!$D$27</definedName>
    <definedName name="Stv_Mobile">'0_Données de base'!$K$26</definedName>
    <definedName name="Stv_Name" localSheetId="10">'[1]0_Stammdaten'!$D$25</definedName>
    <definedName name="Stv_Name" localSheetId="11">'[1]0_Stammdaten'!$D$25</definedName>
    <definedName name="Stv_Name" localSheetId="5">'[2]0_Stammdaten'!$D$25</definedName>
    <definedName name="Stv_Name" localSheetId="8">'[1]0_Stammdaten'!$D$25</definedName>
    <definedName name="Stv_Name" localSheetId="9">'[1]0_Stammdaten'!$D$25</definedName>
    <definedName name="Stv_Name" localSheetId="12">'[3]0_Stammdaten'!$D$25</definedName>
    <definedName name="Stv_Name">'0_Données de base'!$D$25</definedName>
    <definedName name="Stv_Tel_G" localSheetId="10">'[1]0_Stammdaten'!$D$26</definedName>
    <definedName name="Stv_Tel_G" localSheetId="11">'[1]0_Stammdaten'!$D$26</definedName>
    <definedName name="Stv_Tel_G" localSheetId="5">'[2]0_Stammdaten'!$D$26</definedName>
    <definedName name="Stv_Tel_G" localSheetId="8">'[1]0_Stammdaten'!$D$26</definedName>
    <definedName name="Stv_Tel_G" localSheetId="9">'[1]0_Stammdaten'!$D$26</definedName>
    <definedName name="Stv_Tel_G" localSheetId="12">'[3]0_Stammdaten'!$D$26</definedName>
    <definedName name="Stv_Tel_G">'0_Données de base'!$D$26</definedName>
    <definedName name="Stv_Tel_Mobile" localSheetId="10">'[1]0_Stammdaten'!$K$26</definedName>
    <definedName name="Stv_Tel_Mobile" localSheetId="11">'[1]0_Stammdaten'!$K$26</definedName>
    <definedName name="Stv_Tel_Mobile" localSheetId="5">'[2]0_Stammdaten'!$K$26</definedName>
    <definedName name="Stv_Tel_Mobile" localSheetId="8">'[1]0_Stammdaten'!$K$26</definedName>
    <definedName name="Stv_Tel_Mobile" localSheetId="9">'[1]0_Stammdaten'!$K$26</definedName>
    <definedName name="Stv_Tel_Mobile" localSheetId="12">'[3]0_Stammdaten'!$K$26</definedName>
    <definedName name="Stv_Tel_Mobile">'0_Données de base'!$K$26</definedName>
    <definedName name="Stv_Vorname" localSheetId="10">'[1]0_Stammdaten'!$K$25</definedName>
    <definedName name="Stv_Vorname" localSheetId="11">'[1]0_Stammdaten'!$K$25</definedName>
    <definedName name="Stv_Vorname" localSheetId="5">'[2]0_Stammdaten'!$K$25</definedName>
    <definedName name="Stv_Vorname" localSheetId="8">'[1]0_Stammdaten'!$K$25</definedName>
    <definedName name="Stv_Vorname" localSheetId="9">'[1]0_Stammdaten'!$K$25</definedName>
    <definedName name="Stv_Vorname" localSheetId="12">'[3]0_Stammdaten'!$K$25</definedName>
    <definedName name="Stv_Vorname">'0_Données de base'!$K$25</definedName>
    <definedName name="Test_HK" localSheetId="10">[1]Handlungskompetenzen!$B$3:$D$11,[1]Handlungskompetenzen!$G$3:$G$11</definedName>
    <definedName name="Test_HK" localSheetId="11">[1]Handlungskompetenzen!$B$3:$D$11,[1]Handlungskompetenzen!$G$3:$G$11</definedName>
    <definedName name="Test_HK" localSheetId="5">[2]Handlungskompetenzen!$B$3:$D$11,[2]Handlungskompetenzen!$G$3:$G$11</definedName>
    <definedName name="Test_HK" localSheetId="8">[1]Handlungskompetenzen!$B$3:$D$11,[1]Handlungskompetenzen!$G$3:$G$11</definedName>
    <definedName name="Test_HK" localSheetId="9">[1]Handlungskompetenzen!$B$3:$D$11,[1]Handlungskompetenzen!$G$3:$G$11</definedName>
    <definedName name="Test_HK" localSheetId="12">'Compétences opérationnelles'!$B$3:$D$11,'Compétences opérationnelles'!$G$3:$G$11</definedName>
    <definedName name="Test_HK">#REF!,#REF!</definedName>
    <definedName name="Titel_Aufg" localSheetId="10">'[1]0_Stammdaten'!$D$8</definedName>
    <definedName name="Titel_Aufg" localSheetId="11">'[1]0_Stammdaten'!$D$8</definedName>
    <definedName name="Titel_Aufg" localSheetId="5">'[2]0_Stammdaten'!$D$8</definedName>
    <definedName name="Titel_Aufg" localSheetId="8">'[1]0_Stammdaten'!$D$8</definedName>
    <definedName name="Titel_Aufg" localSheetId="9">'[1]0_Stammdaten'!$D$8</definedName>
    <definedName name="Titel_Aufg" localSheetId="12">'[3]0_Stammdaten'!$D$8</definedName>
    <definedName name="Titel_Aufg">'0_Données de base'!$D$8</definedName>
  </definedNames>
  <calcPr calcId="162913"/>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E8" i="67" l="1"/>
  <c r="N6" i="67"/>
  <c r="N4" i="67"/>
  <c r="P1" i="67"/>
  <c r="F75" i="66" l="1"/>
  <c r="F73" i="66"/>
  <c r="F72" i="66"/>
  <c r="F71" i="66"/>
  <c r="F70" i="66"/>
  <c r="F69" i="66"/>
  <c r="F68" i="66"/>
  <c r="F67" i="66"/>
  <c r="F66" i="66"/>
  <c r="F65" i="66"/>
  <c r="F42" i="66"/>
  <c r="F41" i="66"/>
  <c r="F40" i="66"/>
  <c r="F39" i="66"/>
  <c r="F38" i="66"/>
  <c r="F37" i="66"/>
  <c r="F36" i="66"/>
  <c r="F35" i="66"/>
  <c r="F34" i="66"/>
  <c r="F33" i="66"/>
  <c r="F32" i="66"/>
  <c r="F31" i="66"/>
  <c r="F30" i="66"/>
  <c r="F29" i="66"/>
  <c r="F28" i="66"/>
  <c r="F27" i="66"/>
  <c r="F26" i="66"/>
  <c r="F25" i="66"/>
  <c r="F24" i="66"/>
  <c r="F23" i="66"/>
  <c r="F22" i="66"/>
  <c r="F21" i="66"/>
  <c r="F20" i="66"/>
  <c r="F19" i="66"/>
  <c r="F18" i="66"/>
  <c r="F17" i="66"/>
  <c r="F16" i="66"/>
  <c r="F15" i="66"/>
  <c r="F14" i="66"/>
  <c r="F13" i="66"/>
  <c r="F12" i="66"/>
  <c r="F11" i="66"/>
  <c r="F10" i="66"/>
  <c r="F9" i="66"/>
  <c r="F8" i="66"/>
  <c r="F7" i="66"/>
  <c r="F6" i="66"/>
  <c r="F5" i="66"/>
  <c r="F4" i="66"/>
  <c r="F3" i="66"/>
  <c r="M26" i="65"/>
  <c r="M29" i="65" s="1"/>
  <c r="H26" i="65"/>
  <c r="H29" i="65" s="1"/>
  <c r="C26" i="65"/>
  <c r="C29" i="65" s="1"/>
  <c r="M16" i="65"/>
  <c r="H16" i="65"/>
  <c r="C16" i="65"/>
  <c r="D8" i="65"/>
  <c r="L6" i="65"/>
  <c r="L4" i="65"/>
  <c r="N1" i="65"/>
  <c r="J144" i="64"/>
  <c r="J146" i="64" s="1"/>
  <c r="D8" i="64"/>
  <c r="J6" i="64"/>
  <c r="J4" i="64"/>
  <c r="M1" i="64"/>
  <c r="M19" i="65" l="1"/>
  <c r="M20" i="65" s="1"/>
  <c r="K31" i="65" s="1"/>
  <c r="M1" i="63" l="1"/>
  <c r="J4" i="63"/>
  <c r="J6" i="63"/>
  <c r="D8" i="63"/>
  <c r="J30" i="63"/>
  <c r="J33" i="63"/>
  <c r="C26" i="62"/>
  <c r="C29" i="62" s="1"/>
  <c r="M16" i="62"/>
  <c r="H16" i="62"/>
  <c r="C16" i="62"/>
  <c r="D8" i="62"/>
  <c r="L6" i="62"/>
  <c r="L4" i="62"/>
  <c r="N1" i="62"/>
  <c r="M19" i="62" l="1"/>
  <c r="M20" i="62" s="1"/>
  <c r="E42" i="14" l="1"/>
  <c r="L41" i="14"/>
  <c r="L37" i="14"/>
  <c r="E41" i="14"/>
  <c r="L40" i="14"/>
  <c r="E40" i="14"/>
  <c r="E38" i="14"/>
  <c r="E37" i="14"/>
  <c r="L36" i="14"/>
  <c r="E36" i="14"/>
  <c r="E34" i="14"/>
  <c r="L33" i="14"/>
  <c r="E33" i="14"/>
  <c r="L32" i="14"/>
  <c r="E32" i="14"/>
  <c r="E28" i="14"/>
  <c r="E27" i="14"/>
  <c r="L26" i="14"/>
  <c r="E26" i="14"/>
  <c r="E24" i="14"/>
  <c r="E23" i="14"/>
  <c r="E22" i="14"/>
  <c r="E12" i="14"/>
  <c r="L10" i="14"/>
  <c r="E10" i="14"/>
  <c r="M4" i="14"/>
  <c r="J4" i="3"/>
  <c r="M4" i="4"/>
  <c r="N4" i="5"/>
  <c r="J4" i="7"/>
  <c r="J4" i="17"/>
  <c r="J6" i="17"/>
  <c r="J6" i="7"/>
  <c r="N6" i="5"/>
  <c r="M6" i="4"/>
  <c r="J6" i="3"/>
  <c r="M6" i="14"/>
  <c r="M6" i="1"/>
  <c r="O1" i="1"/>
  <c r="P1" i="14"/>
  <c r="M1" i="3"/>
  <c r="O1" i="4"/>
  <c r="P1" i="5"/>
  <c r="M1" i="7"/>
  <c r="M1" i="17"/>
  <c r="D8" i="17"/>
  <c r="D8" i="7"/>
  <c r="E8" i="5"/>
  <c r="E8" i="4"/>
  <c r="D8" i="3"/>
  <c r="E8" i="14"/>
  <c r="J41" i="17"/>
  <c r="J25" i="17"/>
  <c r="J73" i="7"/>
  <c r="J61" i="7"/>
  <c r="J64" i="7" l="1"/>
  <c r="J44" i="17"/>
  <c r="J76" i="7"/>
  <c r="J49" i="7"/>
  <c r="J41" i="7"/>
  <c r="J27" i="7"/>
  <c r="J18" i="7"/>
  <c r="J52" i="7" l="1"/>
</calcChain>
</file>

<file path=xl/sharedStrings.xml><?xml version="1.0" encoding="utf-8"?>
<sst xmlns="http://schemas.openxmlformats.org/spreadsheetml/2006/main" count="865" uniqueCount="463">
  <si>
    <t>Adresse</t>
  </si>
  <si>
    <t>E-Mail</t>
  </si>
  <si>
    <t>Tel. G</t>
  </si>
  <si>
    <t>Mobile</t>
  </si>
  <si>
    <t>Formelles</t>
  </si>
  <si>
    <t/>
  </si>
  <si>
    <t xml:space="preserve"> </t>
  </si>
  <si>
    <t>#</t>
  </si>
  <si>
    <t>2.1</t>
  </si>
  <si>
    <t>3.1</t>
  </si>
  <si>
    <t>-</t>
  </si>
  <si>
    <t>Einstieg</t>
  </si>
  <si>
    <t>Inhalt</t>
  </si>
  <si>
    <t>Vortragen</t>
  </si>
  <si>
    <t>Abschluss</t>
  </si>
  <si>
    <t>Sa</t>
  </si>
  <si>
    <t>[h]</t>
  </si>
  <si>
    <t>Position 3</t>
  </si>
  <si>
    <t>Position 4</t>
  </si>
  <si>
    <t>Position 2</t>
  </si>
  <si>
    <t>Position 1</t>
  </si>
  <si>
    <t>4.1</t>
  </si>
  <si>
    <t>4.2</t>
  </si>
  <si>
    <t xml:space="preserve">Stichworte zur erwarteten Antwort: </t>
  </si>
  <si>
    <t>(max 32h)</t>
  </si>
  <si>
    <t>(max. 40h)</t>
  </si>
  <si>
    <t>Art. 32</t>
  </si>
  <si>
    <t>[x]</t>
  </si>
  <si>
    <t>[YYYY]</t>
  </si>
  <si>
    <t>[hh:mm]</t>
  </si>
  <si>
    <t>[dd:mm:yyyy}</t>
  </si>
  <si>
    <t>[dd:mm:yyyy]</t>
  </si>
  <si>
    <t>[Min]</t>
  </si>
  <si>
    <t>[1.1]</t>
  </si>
  <si>
    <t>1.1.1</t>
  </si>
  <si>
    <t>1.1.2</t>
  </si>
  <si>
    <t>1.1.3</t>
  </si>
  <si>
    <t>1.1.4</t>
  </si>
  <si>
    <t>[1.3]</t>
  </si>
  <si>
    <t>[1.2]</t>
  </si>
  <si>
    <t>2.2</t>
  </si>
  <si>
    <t>[2]</t>
  </si>
  <si>
    <t>[3]</t>
  </si>
  <si>
    <t>[4]</t>
  </si>
  <si>
    <t>Candidat no.</t>
  </si>
  <si>
    <t>Nom du candidat</t>
  </si>
  <si>
    <t>Année d'examen</t>
  </si>
  <si>
    <t>Procédure de qualification pour opérateurs de machines automatisées CFC</t>
  </si>
  <si>
    <t>Domaine de qualification Travail Pratique Individuel (TPI)</t>
  </si>
  <si>
    <t>Données de base</t>
  </si>
  <si>
    <t>Titre du travail</t>
  </si>
  <si>
    <t>Nom</t>
  </si>
  <si>
    <t>PQ Année</t>
  </si>
  <si>
    <t>Candidat à l'examen</t>
  </si>
  <si>
    <t>Entreprise formatrice</t>
  </si>
  <si>
    <t>Supérieur professionnel</t>
  </si>
  <si>
    <t>Remplaçant du</t>
  </si>
  <si>
    <t>remplaçant professionnel</t>
  </si>
  <si>
    <t>Expert 1</t>
  </si>
  <si>
    <t>Expert 2</t>
  </si>
  <si>
    <t>Prénom</t>
  </si>
  <si>
    <t>NPA, Lieu</t>
  </si>
  <si>
    <t>E-mail</t>
  </si>
  <si>
    <t>Tél. prof.</t>
  </si>
  <si>
    <t>Monsieur</t>
  </si>
  <si>
    <t>Madame</t>
  </si>
  <si>
    <t>Régulier</t>
  </si>
  <si>
    <t>Formation</t>
  </si>
  <si>
    <t>Titre</t>
  </si>
  <si>
    <t>Remarque</t>
  </si>
  <si>
    <t xml:space="preserve">1) Pour des raisons de lisibilité, les présents formulaires sont rédigés au  masculin. </t>
  </si>
  <si>
    <t>3) Les champs gris sont automatiquement repris - calculés (formules)</t>
  </si>
  <si>
    <t>Abbréviations</t>
  </si>
  <si>
    <t>PQ - Procédure de qualification</t>
  </si>
  <si>
    <t>EXP - Experts d'examen</t>
  </si>
  <si>
    <t>SP - Supérieur professionnel</t>
  </si>
  <si>
    <t>Evaluation de la documentation (position 2)</t>
  </si>
  <si>
    <t>Documentation</t>
  </si>
  <si>
    <t>Critères d'évaluation</t>
  </si>
  <si>
    <t>Commentaires relatifs à l'évaluation</t>
  </si>
  <si>
    <t>Points obtenus</t>
  </si>
  <si>
    <t>Total des points</t>
  </si>
  <si>
    <t>insatisfait</t>
  </si>
  <si>
    <t>Evaluation professionnelle de la documentation (supérieur)</t>
  </si>
  <si>
    <t>Il existe une description pertinente de l'entreprise</t>
  </si>
  <si>
    <t>Gestion des délais compréhensible</t>
  </si>
  <si>
    <t>Description correcte de l'installation</t>
  </si>
  <si>
    <t>Décrit le produit fabriqué</t>
  </si>
  <si>
    <t>Décrit principalement les travaux effectués durant les journées dédiées au TPI</t>
  </si>
  <si>
    <t>Résultats des contrôles et des essais compréhensibles</t>
  </si>
  <si>
    <t xml:space="preserve">L'organigramme représente correctement le(s) processus </t>
  </si>
  <si>
    <t>Il existe une esquisse correcte faite à la main</t>
  </si>
  <si>
    <t>Les remarques personnelles sont compréhensibles</t>
  </si>
  <si>
    <t>Utilisation d'un jargon professionnel correct</t>
  </si>
  <si>
    <t>Tenue correcte du journal de travail</t>
  </si>
  <si>
    <t>Imparfaitement satisfait</t>
  </si>
  <si>
    <t>satisfait</t>
  </si>
  <si>
    <t>Projet</t>
  </si>
  <si>
    <t>Titre du projet</t>
  </si>
  <si>
    <t>Candidat</t>
  </si>
  <si>
    <t>Cours bloc</t>
  </si>
  <si>
    <t>Oui</t>
  </si>
  <si>
    <t>Non</t>
  </si>
  <si>
    <t>Lu</t>
  </si>
  <si>
    <t>Ma</t>
  </si>
  <si>
    <t>Me</t>
  </si>
  <si>
    <t>Je</t>
  </si>
  <si>
    <t>Ve</t>
  </si>
  <si>
    <t>Jour de cours</t>
  </si>
  <si>
    <t>Le candidat travaille dans ce secteur depuis:</t>
  </si>
  <si>
    <t>Supérieur</t>
  </si>
  <si>
    <t>Expert désigné 1</t>
  </si>
  <si>
    <t>Expert désigné 2</t>
  </si>
  <si>
    <t>Nouveau dans cette fonction [x]</t>
  </si>
  <si>
    <t>Travail pratique</t>
  </si>
  <si>
    <t>Données</t>
  </si>
  <si>
    <t>Début</t>
  </si>
  <si>
    <t>Fin</t>
  </si>
  <si>
    <t>Nombre</t>
  </si>
  <si>
    <t>[jours]</t>
  </si>
  <si>
    <t>Jour 2</t>
  </si>
  <si>
    <t>Jour 3</t>
  </si>
  <si>
    <t>Jour 4</t>
  </si>
  <si>
    <t>ne remplir qu'en cas d'examens séparés</t>
  </si>
  <si>
    <t>(y.c. le temps nécessaire à l'établissement de la documentation)</t>
  </si>
  <si>
    <t>Date</t>
  </si>
  <si>
    <t>heure</t>
  </si>
  <si>
    <t>Délai de remise de la documentation</t>
  </si>
  <si>
    <t>Temps total attribué pour le travail pratique</t>
  </si>
  <si>
    <t>Date «Présentation» et «Entretien»</t>
  </si>
  <si>
    <r>
      <t>1.</t>
    </r>
    <r>
      <rPr>
        <b/>
        <sz val="11"/>
        <color indexed="8"/>
        <rFont val="Calibri"/>
        <family val="2"/>
        <scheme val="minor"/>
      </rPr>
      <t xml:space="preserve"> Description du projet </t>
    </r>
  </si>
  <si>
    <t>2. Exigences particulières</t>
  </si>
  <si>
    <t>Projet Remarques / commentaires / aides</t>
  </si>
  <si>
    <t>par ex. infrastructures, outils de mesure, aides, dispositions relatives au maintien du secret, documentation utilisés..</t>
  </si>
  <si>
    <t>3. Informations complémentaires</t>
  </si>
  <si>
    <t>Au sein de l'entreprise, ce projet de TPI est mené…</t>
  </si>
  <si>
    <t>pour la première fois</t>
  </si>
  <si>
    <t>de manière répétée</t>
  </si>
  <si>
    <t xml:space="preserve">Le candidat exécute le projet comme </t>
  </si>
  <si>
    <t>travail individuel</t>
  </si>
  <si>
    <t>travail en équipe</t>
  </si>
  <si>
    <t>4. Annexes</t>
  </si>
  <si>
    <t>Autres documents techniques</t>
  </si>
  <si>
    <t>Lu les dispositions d'exécution</t>
  </si>
  <si>
    <t xml:space="preserve">Etabli le travail d'examen conformément au formulaire Critères d'évaluation pour le projet </t>
  </si>
  <si>
    <t>Signature</t>
  </si>
  <si>
    <t>Pris connaissance du projet</t>
  </si>
  <si>
    <t>Les critères d'évaluation sont connus</t>
  </si>
  <si>
    <t>Approuvé le travail d'examen conformément au formulaire Critères d'évaluation pour le projet</t>
  </si>
  <si>
    <t>Adaptations du projet par les experts désignés:</t>
  </si>
  <si>
    <t>Le supérieur a accepté les adaptations</t>
  </si>
  <si>
    <t>Lieu</t>
  </si>
  <si>
    <t>Le travail a-t-il une utilité pratique?</t>
  </si>
  <si>
    <t>Le travail relève-t-il du champ d'activités habituel de l'entreprise formatrice?</t>
  </si>
  <si>
    <t>Le travail est-il réalisable en comparaison avec les exigences usuelles posées au collaborateur?</t>
  </si>
  <si>
    <t>Les objectifs, les décisions et les attentes ont-ils été décrits de manière claire et compréhensible, peuvent-ils être contrôlés ou mesurés? La manière de trouver la solution est-elle formulée de manière aussi ouverte que possible?</t>
  </si>
  <si>
    <t>Les indications personnelles sont-elles complètes?</t>
  </si>
  <si>
    <t>Critères</t>
  </si>
  <si>
    <t>remplis?</t>
  </si>
  <si>
    <t>OUI</t>
  </si>
  <si>
    <t>NON</t>
  </si>
  <si>
    <t>Remarques</t>
  </si>
  <si>
    <t>Toutes les dates importantes et tous les jours d cours sont-ils connus?</t>
  </si>
  <si>
    <t>Les signatures nécessaires figurent-elles sur le document?</t>
  </si>
  <si>
    <t>Les critères d'évaluation ont-ils été définis et sont-ils connus?</t>
  </si>
  <si>
    <t>Travail</t>
  </si>
  <si>
    <t>Est-il possible d'exécuter le travail avec les moyens et les méthodes courantes que le candidat a eu l'occasion d'apprendre et d'appliquer dans le cours de sa formation professionnelle pratique ?</t>
  </si>
  <si>
    <r>
      <t>En cas de travail en équipe, le candidat a-t-il donné son accord pour la collaboration? Les travaux partiels ont-ils été clairement délimités et les prestations individuelles peuvent-elles être évaluées</t>
    </r>
    <r>
      <rPr>
        <sz val="10"/>
        <color indexed="8"/>
        <rFont val="Calibri"/>
        <family val="2"/>
        <scheme val="minor"/>
      </rPr>
      <t>? Les compétences et les interfaces sont-elles claires?Zuständigkeiten und Schnittstellen klar?</t>
    </r>
  </si>
  <si>
    <t>Critères d'évaluation pour le projet</t>
  </si>
  <si>
    <t>Journal de travail</t>
  </si>
  <si>
    <t>Remplaçant du supérieur</t>
  </si>
  <si>
    <t>Assistance / événements particuliers</t>
  </si>
  <si>
    <t>Activité</t>
  </si>
  <si>
    <t>Planification sommaire</t>
  </si>
  <si>
    <t>No. commande</t>
  </si>
  <si>
    <t>Temps estimé [h]</t>
  </si>
  <si>
    <t>Temps effectif [h]</t>
  </si>
  <si>
    <t>Etape de travail</t>
  </si>
  <si>
    <t>Pos.</t>
  </si>
  <si>
    <t>Heure début</t>
  </si>
  <si>
    <t>Heure fin</t>
  </si>
  <si>
    <t>Signatures journal de travail</t>
  </si>
  <si>
    <t>Procès-verbal des observations du supérieur</t>
  </si>
  <si>
    <t>1. Thèmes professionnels, problèmes, questionnements (compétence professionnelle)</t>
  </si>
  <si>
    <t>2. Approche, méthode et systématique  (compétence méthodologique)</t>
  </si>
  <si>
    <t>3. Manières, capacité de travailler en équipe (compétences sociales et personnelles)</t>
  </si>
  <si>
    <t>Date de la visite</t>
  </si>
  <si>
    <t>Expert Nom/ Prénom</t>
  </si>
  <si>
    <t>Visa</t>
  </si>
  <si>
    <t>Visite</t>
  </si>
  <si>
    <t>oui</t>
  </si>
  <si>
    <t>non</t>
  </si>
  <si>
    <t>Notes supplémentaires prises lors de l'entretien mené avec le candidat</t>
  </si>
  <si>
    <t>Etat du travail, correspondance avec la planification?</t>
  </si>
  <si>
    <t>Le journal de travail est-il tenu, à jour et significatif?</t>
  </si>
  <si>
    <t>Des problèmes sont-ils apparus?</t>
  </si>
  <si>
    <t>Existe-t-il des délais (remise de la docu, présentation)?</t>
  </si>
  <si>
    <t>Autres prescriptions (organigramme, esquisse manuelle …) ?</t>
  </si>
  <si>
    <t>Notes supplémentaires prises lors de l'entretien mené avec le supérieur</t>
  </si>
  <si>
    <t>Expert</t>
  </si>
  <si>
    <t>Est-il possible de respecter le temps imparti?</t>
  </si>
  <si>
    <t>Faut-il s'attendre à une interruption / un arrêt?</t>
  </si>
  <si>
    <t>La suite de la procédure avec les documents est-elle claire?</t>
  </si>
  <si>
    <t>Evaluation / documents d'évaluation sont-ils clairs?</t>
  </si>
  <si>
    <t>La date de la présentation est-elle fixée, resp. convenue?</t>
  </si>
  <si>
    <t>Evaluation compétences professionnelles, sociales, personnelles et méthodologiques  (Position 1)</t>
  </si>
  <si>
    <t>Compétences professionnelles</t>
  </si>
  <si>
    <t>Procès-verbal des observations EXP</t>
  </si>
  <si>
    <t>Planification de la production</t>
  </si>
  <si>
    <t>Critères d'évaluation (en choisir exactement 4)</t>
  </si>
  <si>
    <t>Fabrication et emballage de produits</t>
  </si>
  <si>
    <t>Critères d'évaluation (en choisir exactement 5)</t>
  </si>
  <si>
    <t>non rempli (pas montré)</t>
  </si>
  <si>
    <t>imparfaitement rempli (plutôt peu  montré)</t>
  </si>
  <si>
    <t>rempli (objectif atteint)</t>
  </si>
  <si>
    <t>Très bien atteint  (objectif dépassé)</t>
  </si>
  <si>
    <t>Compétences méthodologiques</t>
  </si>
  <si>
    <t>Compétences sociales et personnelles</t>
  </si>
  <si>
    <t>Points obtenus Compétences méthodologiques [1.2]</t>
  </si>
  <si>
    <t>Points obtenus Compétences professionnelles  [1.1]</t>
  </si>
  <si>
    <t>Contrôle et optimisation du flux du processus et de la qualité</t>
  </si>
  <si>
    <t>Le candidat a pris connaissance des adaptations</t>
  </si>
  <si>
    <t>Installation et modification d'installations et de lignes de production</t>
  </si>
  <si>
    <t>Evaluation formelle  de la documentation (experts)</t>
  </si>
  <si>
    <t>Points totaux obtenus Comp. Sociales et person. [1.3]</t>
  </si>
  <si>
    <t>Points totaux obtenus Documentation [2]</t>
  </si>
  <si>
    <t>Choix adéquat de la structure</t>
  </si>
  <si>
    <t>Page de couverture complète et correcte</t>
  </si>
  <si>
    <t>Le travail est présenté dans son intégralité</t>
  </si>
  <si>
    <t>Présentation agréable (mise en page, esquisses, tableaux…)</t>
  </si>
  <si>
    <t>Soin porté à la grammaire et à l'orthographe</t>
  </si>
  <si>
    <t>Langage simple et compréhensible</t>
  </si>
  <si>
    <t>Emploi de termes professionnels et description des abréviations utilisées</t>
  </si>
  <si>
    <t>Organigramme établi conformément aux prescriptions</t>
  </si>
  <si>
    <t>Indication complète des sources</t>
  </si>
  <si>
    <t xml:space="preserve">L'ampleur du travail est adéquat </t>
  </si>
  <si>
    <t>Le journal de travail a été tenu de manière transparente</t>
  </si>
  <si>
    <t>Année</t>
  </si>
  <si>
    <t>Raison sociale</t>
  </si>
  <si>
    <t xml:space="preserve">2) Ne modifier que les champs de saisis en jaune, les autres sont bloqués, respectivement pour certains, contiennent des formules. </t>
  </si>
  <si>
    <t>Feuille d'évaluation à critères définis discutée avec le candidat</t>
  </si>
  <si>
    <t>Différence durée maximale du TPI - temps prévu pour le travail pratique (doit être de 8 heures au minimum)</t>
  </si>
  <si>
    <t>Le travail se réfère-t-il si possible à tous les domaines de compétences opérationnelles (planification de la production, mise en place et échange de mise en place, fabrication et emballage, contrôle et optimisation…)</t>
  </si>
  <si>
    <t>En cas de travai individuel, est-il possible d'exécuter le travail essentiellement de manière autonome?</t>
  </si>
  <si>
    <t>Visa EXP</t>
  </si>
  <si>
    <t>a. Points à contrôler avec le candidat</t>
  </si>
  <si>
    <t>Calcul de la note pour le travail pratique et la documentation</t>
  </si>
  <si>
    <t>Positions 1 et 2</t>
  </si>
  <si>
    <t>Exécution et résultat du travail  (50%)</t>
  </si>
  <si>
    <t>P_CP_Max</t>
  </si>
  <si>
    <t>P_CM_Max</t>
  </si>
  <si>
    <t>P_CS_Max</t>
  </si>
  <si>
    <t>P_CP_obtenus</t>
  </si>
  <si>
    <t>P_CM_obtenus</t>
  </si>
  <si>
    <t>P_CS_obtenus</t>
  </si>
  <si>
    <t>Pondération CP</t>
  </si>
  <si>
    <t>Pondération CM</t>
  </si>
  <si>
    <t>Pondération CS</t>
  </si>
  <si>
    <t>Points totaux obtenus Exécution et résultat du travail</t>
  </si>
  <si>
    <t>Note exécution et résultat du travail</t>
  </si>
  <si>
    <t>Documentation (25%)</t>
  </si>
  <si>
    <t>P_Do_Max</t>
  </si>
  <si>
    <t>P_Do_obtenus</t>
  </si>
  <si>
    <t>Pondération</t>
  </si>
  <si>
    <t>Note Documentation</t>
  </si>
  <si>
    <t>Formule de note employée</t>
  </si>
  <si>
    <t>N = 5*P_obtenus/P_Max+1</t>
  </si>
  <si>
    <t>Le supérieur confirme que l'évaluation est correcte. Place pour commentaires finals:</t>
  </si>
  <si>
    <t>Lieu:</t>
  </si>
  <si>
    <t>Date:</t>
  </si>
  <si>
    <t>Nom:</t>
  </si>
  <si>
    <t>Signature:</t>
  </si>
  <si>
    <t>Total des points Présentation [3]</t>
  </si>
  <si>
    <t>Respect des délais</t>
  </si>
  <si>
    <t>Conclusion personnelle sur le travail TIP existante et compréhensible</t>
  </si>
  <si>
    <t>Documents lisibles et sans fautes d'orthographe</t>
  </si>
  <si>
    <t>Bonne présentation (langage, tenue corporelle, contact visuel) * Utilise les moyens auxiliaires de manière adéquate et en fonction de la situation (flip-chart, transparents, matériel de présentation….)</t>
  </si>
  <si>
    <t>Les explications correspondent à la documentation</t>
  </si>
  <si>
    <t>Emploie correctement les termes professionnels</t>
  </si>
  <si>
    <t>Procède de manière systématique et structurée</t>
  </si>
  <si>
    <t>Donne un bref aperçu du déroulement</t>
  </si>
  <si>
    <t>Choisit un angle d'attaque adéquat (par ex. thème d'actualité, vécu, question)</t>
  </si>
  <si>
    <t>Evaluation</t>
  </si>
  <si>
    <t>Présentation</t>
  </si>
  <si>
    <t>parfaitement rempli</t>
  </si>
  <si>
    <t>rempli</t>
  </si>
  <si>
    <t>imparfaitement rempli</t>
  </si>
  <si>
    <t>pas rempli</t>
  </si>
  <si>
    <t>Autres personnes présentes?</t>
  </si>
  <si>
    <t>Supérieur présent?</t>
  </si>
  <si>
    <t>Commentaire</t>
  </si>
  <si>
    <t>Durée</t>
  </si>
  <si>
    <t>Heure</t>
  </si>
  <si>
    <t>Evaluation Présentation (Position 3)</t>
  </si>
  <si>
    <t>Evaluation entretien (Position 4)</t>
  </si>
  <si>
    <t>pas atteint</t>
  </si>
  <si>
    <t>imparfaitement atteint</t>
  </si>
  <si>
    <t>atteint</t>
  </si>
  <si>
    <t>parfaitement atteint</t>
  </si>
  <si>
    <t>Entretien</t>
  </si>
  <si>
    <t xml:space="preserve">Points obtenus </t>
  </si>
  <si>
    <t>Questions préparées  (5 - 7 questions sont recommandées)</t>
  </si>
  <si>
    <t>Question 1, sur le thème:</t>
  </si>
  <si>
    <t>Mots-clés relatifs à la réponse attendue:</t>
  </si>
  <si>
    <t>Réponse du candidat</t>
  </si>
  <si>
    <t>Question 2, sur le thème:</t>
  </si>
  <si>
    <t>Question 3, sur le thème:</t>
  </si>
  <si>
    <t>Question 4, sur le thème:</t>
  </si>
  <si>
    <t>Question 5, sur le thème:</t>
  </si>
  <si>
    <t>Question 6, sur le thème:</t>
  </si>
  <si>
    <t>Question 7, sur le thème:</t>
  </si>
  <si>
    <t>Question 8, sur le thème:</t>
  </si>
  <si>
    <t>Question 9, sur le thème:</t>
  </si>
  <si>
    <t>Question 10, sur le thème:</t>
  </si>
  <si>
    <t>Questions spontanées (2 - 4 questions sont recommandées)</t>
  </si>
  <si>
    <t>Impression globale basée sur l'ensemble des questions</t>
  </si>
  <si>
    <t>Emploie un langage professionnel correct et communique de manière claire et compréhensible</t>
  </si>
  <si>
    <t>Total points</t>
  </si>
  <si>
    <t>Nbre questions</t>
  </si>
  <si>
    <t>Pourcentage correct  [4]</t>
  </si>
  <si>
    <t>Calcul des notes</t>
  </si>
  <si>
    <t>Positions 1 - 4</t>
  </si>
  <si>
    <t>Exécution et résultat du travail (50%)</t>
  </si>
  <si>
    <t>Pondération_CP</t>
  </si>
  <si>
    <t>Pondération_CM</t>
  </si>
  <si>
    <t>Pondéaration_CS</t>
  </si>
  <si>
    <t>Total des points obtenus Exécution et résultat du travail</t>
  </si>
  <si>
    <t>Note Exécution et résultat du travail</t>
  </si>
  <si>
    <t>Présentation (10%)</t>
  </si>
  <si>
    <t>Entretien (15%)</t>
  </si>
  <si>
    <t>P_Pr_Max</t>
  </si>
  <si>
    <t>P_En_Max</t>
  </si>
  <si>
    <t>P_Pr_obtenus</t>
  </si>
  <si>
    <t>P_En_obtenus</t>
  </si>
  <si>
    <t>Note Présentation</t>
  </si>
  <si>
    <t>Note Entretien</t>
  </si>
  <si>
    <t xml:space="preserve">Note globale TPI </t>
  </si>
  <si>
    <t>Formule de note appliquée</t>
  </si>
  <si>
    <t>Les experts confirment que l'évaluation est correcte. Place pour commentaires finals:</t>
  </si>
  <si>
    <t>Compétence professionnelles</t>
  </si>
  <si>
    <t>Critères pouvant faire l'objet d'une évaluation</t>
  </si>
  <si>
    <t>Recours à l'entretien (E), TIP</t>
  </si>
  <si>
    <t>Analyser des mandats de production</t>
  </si>
  <si>
    <t>Met en œuvre correctement les instructions du mandat de production</t>
  </si>
  <si>
    <t>Planifier l'ordre de production</t>
  </si>
  <si>
    <t>Définit l'ordre dans lequel les étapes de travail doivent se faire de manière économiquement judicieuse</t>
  </si>
  <si>
    <t>Expliquer la planification du travail et instruire l'équipe</t>
  </si>
  <si>
    <t>Donne ses instructions de manière compréhensible et claire</t>
  </si>
  <si>
    <t>Analyser le mandat subséquent</t>
  </si>
  <si>
    <t>Prend au bon moment les mesures professionnelles pour le mandat subséquent</t>
  </si>
  <si>
    <t>Mettre en œuvre des mesures de protection ciblées</t>
  </si>
  <si>
    <t>Porte sa PSA d'une façon qui soit adéquate compte tenu des dangers, des prescriptions de l'entreprise et des risques</t>
  </si>
  <si>
    <t>Mettre en œuvre les prescriptions relatives à la protection de l'environnement</t>
  </si>
  <si>
    <t>Utilise l'installation conformément aux prescriptions légales et de l'entreprise afin de protéger l'environnement</t>
  </si>
  <si>
    <t>Eliminer les déchets de manière ciblée</t>
  </si>
  <si>
    <t>Applique les bonnes étapes de travail pour éliminer / recycler les déchets résiduels</t>
  </si>
  <si>
    <t>Eviter les problèmes liés à l'hygiène</t>
  </si>
  <si>
    <t>Met en œuvre les prescriptions nécessaires en matière d'hygiène</t>
  </si>
  <si>
    <t>Contrôler les matériaux et les réglages</t>
  </si>
  <si>
    <t>Contrôle l'existence des ressources nécessaires ainsi que les réglages conformément aux mandats de production</t>
  </si>
  <si>
    <t>Mettre en place et préparer les installations et les lignes de production</t>
  </si>
  <si>
    <t>Met en place les installations et les lignes de production conformément aux instructions de travail et aux listes de contrôle</t>
  </si>
  <si>
    <t>Garantir le bon fonctionnement des installations</t>
  </si>
  <si>
    <t>Prend les mesures nécessaires pour garantir un processus de production sans heurts sur l'installation</t>
  </si>
  <si>
    <t>Modifier la mise en place des installations et des lignes de production</t>
  </si>
  <si>
    <t>Mettre en marche les machines et les installations</t>
  </si>
  <si>
    <t>Met en marche l'installation de manière professionnelle de manière à ce qu'elle atteigne une cadence optimale</t>
  </si>
  <si>
    <t>Analyser le mode de fonctionnement des installations et des lignes de production</t>
  </si>
  <si>
    <t>Exécute les étapes de travail prescrites pour le contrôle du mode de fonctionnement, conformément aux prescriptions de l'entreprise et prend les mesures qui conviennent en cas d'écart.</t>
  </si>
  <si>
    <t>Contrôler la qualité des produits</t>
  </si>
  <si>
    <t>Effectue les contrôles de qualité prescrites par l'entreprise</t>
  </si>
  <si>
    <t>Autoriser le fonctionnement des machines et des installations</t>
  </si>
  <si>
    <t>Autorise le fonctionnement de l'installation une fois que les valeurs prescrites sont atteintes</t>
  </si>
  <si>
    <t>Utilisation des matériaux</t>
  </si>
  <si>
    <t>Utilise les matériaux nécessaires à l'exécution du mandat de production selon leurs caractéristiques spécifiques et conformément aux prescriptions correspondantes pour la production</t>
  </si>
  <si>
    <t xml:space="preserve">Exécuter des travaux dans le déroulement </t>
  </si>
  <si>
    <t>Exécute les travaux qui lui ont été confiées conformément aux prescriptions relatives au flux de marchandises sur la ligne de production</t>
  </si>
  <si>
    <t>Surveiller le mode de fonctionnement des installations et des lignes de production</t>
  </si>
  <si>
    <t xml:space="preserve">Surveille le fonctionnement de la ligne de production et procède aux 
</t>
  </si>
  <si>
    <t>Surveiller le progrès du travail et adapter les paramètres</t>
  </si>
  <si>
    <t xml:space="preserve">Surveille en permanence les progrès du travail conformément au plan de production en ce qui concerne la qualité, la quantité, la sécurité et l'hygiène et adapte, si nécessaire, les paramètres nécessaires à l'exécution du mandat qui relèvent de sa compétence ou informe, en cas de besoin, son supérieur hiérarchique </t>
  </si>
  <si>
    <t>Contrôler les réglages et procéder à des adaptations</t>
  </si>
  <si>
    <t>Contrôle et documente en permanence les paramètres du processus de production et procède, si nécessaire, aux adaptations qui relèvent de ses compétences</t>
  </si>
  <si>
    <t>Réparer les pannes</t>
  </si>
  <si>
    <t xml:space="preserve">Reconnaît des pannes dans le processus de production et les répare de manière autonome si elles relèvent de ses compétences ou informe, si nécessaire, son supérieur hiérarchique 
</t>
  </si>
  <si>
    <t xml:space="preserve">Utilise les matériaux liés au mandat de production conformément à leurs caractéristiques spécifiques et aux prescriptions correspondantes pour l'emballage </t>
  </si>
  <si>
    <t>Exécute les travaux qui lui sont confiés conformément aux prescriptions relatives au flux de marchandises sur la ligne d'emballage</t>
  </si>
  <si>
    <t xml:space="preserve">Surveille le fonctionnement de la ligne d'emballage et procède aux contrôles de fonctionnement conformément aux prescriptions propres à l'entreprise
</t>
  </si>
  <si>
    <t xml:space="preserve">Surveille en permanence le progrès du travail conformément au mandat de production en ce qui concerne la qualité, la quantité, la sécurité et l'hygiène et adapte, si nécessaire, certains paramètres relatifs à l'exécution du mandat qui relèvent de ses compétences ou informe, si nécessaire, son supérieur hiérarchique </t>
  </si>
  <si>
    <t xml:space="preserve">Contrôle et documente en permanence les paramètres du processus d'emballage et procède, si nécessaire, aux adaptations nécessaires qui relèvent de ses compétences </t>
  </si>
  <si>
    <t xml:space="preserve">Reconnaît des pannes dans le processus d'emballage et les répare de manière autonome si elles relèvent de ses compétences ou informe, si nécessaire, son supérieur hiérarchique
</t>
  </si>
  <si>
    <t>Instruire les collaborateurs</t>
  </si>
  <si>
    <t xml:space="preserve">Dirige et instruit les collaborateurs en leur confiant des missions claires
</t>
  </si>
  <si>
    <t>Exécuter des tâches conformément au descriptif de poste</t>
  </si>
  <si>
    <t>Analyser des documents</t>
  </si>
  <si>
    <t>Analyse les documents qui lui sont remis par l'équipe précédente et se procure, si nécessaire, de plus amples informations ou informe, si nécessaire, son supérieur hiérarchique</t>
  </si>
  <si>
    <t>Transmettre le travail à l'équipe de relève</t>
  </si>
  <si>
    <t>Complète les documents nécessaires à l'équipe de relève et informe de manière adéquate quant à des événements particuliers</t>
  </si>
  <si>
    <t>Analyser la tâche subséquente</t>
  </si>
  <si>
    <t>Analyse le mandat subséquent et prend les mesures nécessaires afin que celui-ci puisse être exécuté de manière rationnelle</t>
  </si>
  <si>
    <t>Surveille le fonctionnement de la ligne de production lors de la mise en route et exécute les contrôles de fonctionnement conformément aux prescriptions propres à l'entreprise.</t>
  </si>
  <si>
    <t>Terminer la tâche de production</t>
  </si>
  <si>
    <t>Termine une tâche de production conformément aux prescriptions et remplit les documents nécessaires</t>
  </si>
  <si>
    <t>Répondre aux normes de production</t>
  </si>
  <si>
    <t>Atteint les normes spécifiques au produit grâce à un recours économique des moyens de production et d'exploitation</t>
  </si>
  <si>
    <t>Contrôler la qualité</t>
  </si>
  <si>
    <t xml:space="preserve">Contrôle la qualité des produits conformément aux prescriptions et documente les résultats. En cas de besoin, il prend les mesures qui sont de sa compétence ou informe son supérieur hiérarchique
</t>
  </si>
  <si>
    <t>Evaluer des échantillons</t>
  </si>
  <si>
    <t>Prélève, traite et analyse des échantillons conformément aux prescriptions de l'entreprise. En cas de nécessité, il transmet l'information conformément aux prescriptions</t>
  </si>
  <si>
    <t>Assurer l'entretien des installations et des machines</t>
  </si>
  <si>
    <t xml:space="preserve">Exécute les travaux d'entretien qui relèvent de ses compétences et les documente conformément aux prescriptions
</t>
  </si>
  <si>
    <t>Exécuter des travaux en cas de révision</t>
  </si>
  <si>
    <t>Exécute, en cas de révisions, les travaux d'entretien qui lui sont confiés par des spécialistes, conformément aux instructions fournies par ces derniers.</t>
  </si>
  <si>
    <t>Analyse les commandes</t>
  </si>
  <si>
    <t>Définit des étapes intermédiaires</t>
  </si>
  <si>
    <t>Prend des décisions et fixe des priorités</t>
  </si>
  <si>
    <t>utilise les canaux d'information et de communication à sa disposition</t>
  </si>
  <si>
    <t>Se procure de manière autonome les informations nécessaires en cas de besoin</t>
  </si>
  <si>
    <t>En mesure d'exécuter plusieurs travaux en parallèle</t>
  </si>
  <si>
    <t>Engage les ressources de manière à ménager l'environnement</t>
  </si>
  <si>
    <t>Ponctuel</t>
  </si>
  <si>
    <t>Fiable</t>
  </si>
  <si>
    <t>Travail avec soin et exactitude</t>
  </si>
  <si>
    <t>Conduit les travaux de manière autonome</t>
  </si>
  <si>
    <t>Exécute les travaux de manière rationnelle et sûre en faisant preuve de responsabilité personnelle</t>
  </si>
  <si>
    <t>Communique en faisant preuve de respect et d'estime</t>
  </si>
  <si>
    <t>Réagit de manière objective et réfléchie en cas de conflits et cherche des solutions constructives</t>
  </si>
  <si>
    <t>S'identifie à la culture d'entreprise</t>
  </si>
  <si>
    <t>Participe activement au travail en équipe</t>
  </si>
  <si>
    <t>Accepte les décisons prises</t>
  </si>
  <si>
    <t>Garantir la protection de la santé</t>
  </si>
  <si>
    <t>Définit des mesures à prendre pour la protection de la santé dans le cadre de son activité en se basant sur le feuillet technique de sécurité</t>
  </si>
  <si>
    <t>Montrer le comportement à adopter en cas d'accidents</t>
  </si>
  <si>
    <t>Démontre le comportement à adopter en cas de blessures ou d'accidents</t>
  </si>
  <si>
    <t>Expliquer les conséquences d'un manque d'hygiène</t>
  </si>
  <si>
    <t>Présente les conséquences éventuelles d'un manque d'hygiène sur le processus de production et les produits</t>
  </si>
  <si>
    <t>Décrire l'organisation de l'entreprise</t>
  </si>
  <si>
    <t xml:space="preserve">Décrit, dans le cadre de l'organisation de l'entreprise, les points les plus importants ainsi que les interfaces dans le processus de production
</t>
  </si>
  <si>
    <t>Assurer le déroulement de la production au niveau organisationnel</t>
  </si>
  <si>
    <t>Reconnaît les potentiels d'optimisation dans le processus de production et propose de mesures d'amélioration adéquates</t>
  </si>
  <si>
    <t>Employer les moyens d'information et des modèles</t>
  </si>
  <si>
    <t xml:space="preserve">Décrit l'utilisation des moyens d'information spécifiques à l'entreprsie pour la planification et l'organisation des travaux à exécuter
</t>
  </si>
  <si>
    <t>Mettre en œuvre un système-qualité</t>
  </si>
  <si>
    <t>Explique la structure et la mise en œuvre du système de gestion de la qualité de l'entreprise dans son propre champ d'activité ainsi que les interfaces correspondantes</t>
  </si>
  <si>
    <t>Définir des possibilités d'optimisation</t>
  </si>
  <si>
    <t>Explique quels sont les potentiels d'optimisation dans son champ d'activité, par exemple en matière de qualité, de rentabilité, de sécurité et de protection de l'environnement</t>
  </si>
  <si>
    <t>Proposer et mettre en œuvre des optimisations</t>
  </si>
  <si>
    <t xml:space="preserve">Présente et jusitifie des propositions d'optimisation et explique les possibilités de mise en œuvre </t>
  </si>
  <si>
    <t>Etablir des schémas d'installations et de lignes de production</t>
  </si>
  <si>
    <t>Etablit manuellement le schéma imposé, désigne et explique ses éléments principaux</t>
  </si>
  <si>
    <t>b. Points à contrôler avec le supérieur</t>
  </si>
  <si>
    <t>Critè</t>
  </si>
  <si>
    <t>E</t>
  </si>
  <si>
    <t>TP</t>
  </si>
  <si>
    <t>compétences méthodologiques</t>
  </si>
  <si>
    <t>DOC</t>
  </si>
  <si>
    <t>Domaine de compétence opérationelle</t>
  </si>
  <si>
    <t>Niveau taxonomique</t>
  </si>
  <si>
    <t>Objectifs évaluateurs de l'entreprise</t>
  </si>
  <si>
    <t>Compétence opérationelle</t>
  </si>
  <si>
    <t>No. COP</t>
  </si>
  <si>
    <t>Compétences opérationnelles</t>
  </si>
  <si>
    <t>Utilise des moyens de démonstration de manière apropriée (Flip-Chart, slides, matériel de démonstration (modèles)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</si>
</sst>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43" formatCode="_ * #,##0.00_ ;_ * \-#,##0.00_ ;_ * &quot;-&quot;??_ ;_ @_ "/>
    <numFmt numFmtId="164" formatCode="0###\ ###\ ##\ ##"/>
    <numFmt numFmtId="165" formatCode="##.00\ &quot;Uhr&quot;"/>
    <numFmt numFmtId="166" formatCode="dd/mm/yyyy;@"/>
    <numFmt numFmtId="167" formatCode="0;[Red]0"/>
    <numFmt numFmtId="168" formatCode="0.0%"/>
    <numFmt numFmtId="169" formatCode="0.0"/>
    <numFmt numFmtId="170" formatCode="hh:mm;@"/>
  </numFmts>
  <fonts count="21" x14ac:knownFonts="1">
    <font>
      <sz val="11"/>
      <color theme="1"/>
      <name val="Calibri"/>
      <family val="2"/>
      <scheme val="minor"/>
    </font>
    <font>
      <sz val="10"/>
      <name val="Arial"/>
      <family val="2"/>
    </font>
    <font>
      <sz val="11"/>
      <color theme="1"/>
      <name val="Calibri"/>
      <family val="2"/>
      <scheme val="minor"/>
    </font>
    <font>
      <u/>
      <sz val="11"/>
      <color theme="10"/>
      <name val="Calibri"/>
      <family val="2"/>
      <scheme val="minor"/>
    </font>
    <font>
      <u/>
      <sz val="8"/>
      <color theme="10"/>
      <name val="Calibri"/>
      <family val="2"/>
      <scheme val="minor"/>
    </font>
    <font>
      <b/>
      <sz val="11"/>
      <color theme="1"/>
      <name val="Calibri"/>
      <family val="2"/>
      <scheme val="minor"/>
    </font>
    <font>
      <b/>
      <sz val="14"/>
      <color theme="1"/>
      <name val="Calibri"/>
      <family val="2"/>
      <scheme val="minor"/>
    </font>
    <font>
      <sz val="10"/>
      <color theme="1"/>
      <name val="Calibri"/>
      <family val="2"/>
      <scheme val="minor"/>
    </font>
    <font>
      <sz val="12"/>
      <color theme="1"/>
      <name val="Calibri"/>
      <family val="2"/>
      <scheme val="minor"/>
    </font>
    <font>
      <b/>
      <sz val="12"/>
      <color theme="1"/>
      <name val="Calibri"/>
      <family val="2"/>
      <scheme val="minor"/>
    </font>
    <font>
      <b/>
      <sz val="16"/>
      <color theme="1"/>
      <name val="Calibri"/>
      <family val="2"/>
      <scheme val="minor"/>
    </font>
    <font>
      <sz val="14"/>
      <color theme="1"/>
      <name val="Calibri"/>
      <family val="2"/>
      <scheme val="minor"/>
    </font>
    <font>
      <sz val="8"/>
      <color theme="1"/>
      <name val="Calibri"/>
      <family val="2"/>
      <scheme val="minor"/>
    </font>
    <font>
      <b/>
      <sz val="10"/>
      <color theme="1"/>
      <name val="Calibri"/>
      <family val="2"/>
      <scheme val="minor"/>
    </font>
    <font>
      <vertAlign val="subscript"/>
      <sz val="10"/>
      <color theme="1"/>
      <name val="Calibri"/>
      <family val="2"/>
      <scheme val="minor"/>
    </font>
    <font>
      <sz val="9"/>
      <color theme="1"/>
      <name val="Calibri"/>
      <family val="2"/>
      <scheme val="minor"/>
    </font>
    <font>
      <sz val="10"/>
      <color indexed="8"/>
      <name val="Calibri"/>
      <family val="2"/>
      <scheme val="minor"/>
    </font>
    <font>
      <b/>
      <sz val="18"/>
      <color theme="1"/>
      <name val="Calibri"/>
      <family val="2"/>
      <scheme val="minor"/>
    </font>
    <font>
      <sz val="10"/>
      <name val="Calibri"/>
      <family val="2"/>
      <scheme val="minor"/>
    </font>
    <font>
      <b/>
      <sz val="11"/>
      <color indexed="8"/>
      <name val="Calibri"/>
      <family val="2"/>
      <scheme val="minor"/>
    </font>
    <font>
      <sz val="110"/>
      <color theme="1"/>
      <name val="Calibri"/>
      <family val="2"/>
      <scheme val="minor"/>
    </font>
  </fonts>
  <fills count="14">
    <fill>
      <patternFill patternType="none"/>
    </fill>
    <fill>
      <patternFill patternType="gray125"/>
    </fill>
    <fill>
      <patternFill patternType="solid">
        <fgColor theme="6" tint="0.7999816888943144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rgb="FFFFFF99"/>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9" tint="0.59999389629810485"/>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rgb="FFFFFF00"/>
        <bgColor indexed="64"/>
      </patternFill>
    </fill>
    <fill>
      <patternFill patternType="solid">
        <fgColor theme="0"/>
        <bgColor indexed="64"/>
      </patternFill>
    </fill>
    <fill>
      <patternFill patternType="solid">
        <fgColor theme="7" tint="0.79998168889431442"/>
        <bgColor indexed="64"/>
      </patternFill>
    </fill>
  </fills>
  <borders count="8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hair">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diagonalUp="1" diagonalDown="1">
      <left style="thin">
        <color indexed="64"/>
      </left>
      <right style="thin">
        <color indexed="64"/>
      </right>
      <top style="thin">
        <color indexed="64"/>
      </top>
      <bottom style="thin">
        <color indexed="64"/>
      </bottom>
      <diagonal style="thin">
        <color indexed="64"/>
      </diagonal>
    </border>
    <border diagonalUp="1" diagonalDown="1">
      <left style="thin">
        <color indexed="64"/>
      </left>
      <right style="medium">
        <color indexed="64"/>
      </right>
      <top style="thin">
        <color indexed="64"/>
      </top>
      <bottom style="thin">
        <color indexed="64"/>
      </bottom>
      <diagonal style="thin">
        <color indexed="64"/>
      </diagonal>
    </border>
    <border>
      <left style="thin">
        <color indexed="64"/>
      </left>
      <right style="thin">
        <color indexed="64"/>
      </right>
      <top style="thin">
        <color indexed="64"/>
      </top>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diagonal/>
    </border>
    <border>
      <left style="hair">
        <color indexed="64"/>
      </left>
      <right/>
      <top/>
      <bottom style="hair">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right/>
      <top style="hair">
        <color indexed="64"/>
      </top>
      <bottom/>
      <diagonal/>
    </border>
    <border>
      <left style="hair">
        <color indexed="64"/>
      </left>
      <right style="thin">
        <color indexed="64"/>
      </right>
      <top style="hair">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diagonalUp="1" diagonalDown="1">
      <left style="thin">
        <color indexed="64"/>
      </left>
      <right style="thin">
        <color indexed="64"/>
      </right>
      <top style="thin">
        <color indexed="64"/>
      </top>
      <bottom/>
      <diagonal style="thin">
        <color indexed="64"/>
      </diagonal>
    </border>
    <border diagonalUp="1" diagonalDown="1">
      <left style="thin">
        <color indexed="64"/>
      </left>
      <right style="medium">
        <color indexed="64"/>
      </right>
      <top style="thin">
        <color indexed="64"/>
      </top>
      <bottom/>
      <diagonal style="thin">
        <color indexed="64"/>
      </diagonal>
    </border>
    <border>
      <left/>
      <right style="hair">
        <color indexed="64"/>
      </right>
      <top style="hair">
        <color indexed="64"/>
      </top>
      <bottom/>
      <diagonal/>
    </border>
    <border>
      <left/>
      <right style="thin">
        <color indexed="64"/>
      </right>
      <top/>
      <bottom style="thin">
        <color indexed="64"/>
      </bottom>
      <diagonal/>
    </border>
    <border>
      <left style="hair">
        <color indexed="64"/>
      </left>
      <right/>
      <top style="hair">
        <color indexed="64"/>
      </top>
      <bottom/>
      <diagonal/>
    </border>
    <border>
      <left style="hair">
        <color indexed="64"/>
      </left>
      <right/>
      <top/>
      <bottom/>
      <diagonal/>
    </border>
    <border>
      <left/>
      <right style="hair">
        <color indexed="64"/>
      </right>
      <top/>
      <bottom/>
      <diagonal/>
    </border>
    <border>
      <left/>
      <right style="hair">
        <color indexed="64"/>
      </right>
      <top/>
      <bottom style="hair">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diagonalUp="1" diagonalDown="1">
      <left style="thin">
        <color indexed="64"/>
      </left>
      <right style="thin">
        <color indexed="64"/>
      </right>
      <top style="thin">
        <color indexed="64"/>
      </top>
      <bottom style="medium">
        <color indexed="64"/>
      </bottom>
      <diagonal style="thin">
        <color indexed="64"/>
      </diagonal>
    </border>
    <border diagonalUp="1" diagonalDown="1">
      <left style="thin">
        <color indexed="64"/>
      </left>
      <right style="medium">
        <color indexed="64"/>
      </right>
      <top style="thin">
        <color indexed="64"/>
      </top>
      <bottom style="medium">
        <color indexed="64"/>
      </bottom>
      <diagonal style="thin">
        <color indexed="64"/>
      </diagonal>
    </border>
    <border>
      <left/>
      <right style="thin">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right style="thin">
        <color indexed="64"/>
      </right>
      <top/>
      <bottom style="medium">
        <color indexed="64"/>
      </bottom>
      <diagonal/>
    </border>
    <border>
      <left/>
      <right style="thin">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hair">
        <color indexed="64"/>
      </left>
      <right style="thin">
        <color indexed="64"/>
      </right>
      <top/>
      <bottom style="hair">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s>
  <cellStyleXfs count="4">
    <xf numFmtId="0" fontId="0" fillId="0" borderId="0"/>
    <xf numFmtId="43" fontId="2" fillId="0" borderId="0" applyFont="0" applyFill="0" applyBorder="0" applyAlignment="0" applyProtection="0"/>
    <xf numFmtId="0" fontId="3" fillId="0" borderId="0" applyNumberFormat="0" applyFill="0" applyBorder="0" applyAlignment="0" applyProtection="0"/>
    <xf numFmtId="0" fontId="1" fillId="0" borderId="0"/>
  </cellStyleXfs>
  <cellXfs count="792">
    <xf numFmtId="0" fontId="0" fillId="0" borderId="0" xfId="0"/>
    <xf numFmtId="0" fontId="4" fillId="0" borderId="0" xfId="2" applyFont="1" applyProtection="1">
      <protection locked="0" hidden="1"/>
    </xf>
    <xf numFmtId="0" fontId="5" fillId="0" borderId="0" xfId="0" applyFont="1"/>
    <xf numFmtId="0" fontId="0" fillId="0" borderId="0" xfId="0" applyNumberFormat="1" applyFont="1" applyBorder="1" applyAlignment="1">
      <alignment horizontal="left"/>
    </xf>
    <xf numFmtId="0" fontId="5" fillId="0" borderId="14" xfId="0" applyFont="1" applyBorder="1" applyAlignment="1">
      <alignment horizontal="left"/>
    </xf>
    <xf numFmtId="0" fontId="5" fillId="0" borderId="0" xfId="0" applyFont="1" applyFill="1" applyBorder="1" applyAlignment="1">
      <alignment horizontal="left"/>
    </xf>
    <xf numFmtId="0" fontId="6" fillId="0" borderId="0" xfId="0" applyFont="1"/>
    <xf numFmtId="0" fontId="0" fillId="0" borderId="0" xfId="0" applyAlignment="1">
      <alignment wrapText="1"/>
    </xf>
    <xf numFmtId="0" fontId="0" fillId="0" borderId="0" xfId="0" applyAlignment="1">
      <alignment textRotation="90" wrapText="1"/>
    </xf>
    <xf numFmtId="49" fontId="0" fillId="0" borderId="0" xfId="0" applyNumberFormat="1" applyAlignment="1">
      <alignment wrapText="1"/>
    </xf>
    <xf numFmtId="0" fontId="0" fillId="0" borderId="0" xfId="0" applyAlignment="1">
      <alignment vertical="center" textRotation="90"/>
    </xf>
    <xf numFmtId="0" fontId="5" fillId="0" borderId="0" xfId="0" applyFont="1" applyBorder="1" applyAlignment="1"/>
    <xf numFmtId="0" fontId="5" fillId="0" borderId="7" xfId="0" applyFont="1" applyBorder="1" applyAlignment="1">
      <alignment horizontal="left"/>
    </xf>
    <xf numFmtId="0" fontId="5" fillId="0" borderId="0" xfId="0" applyFont="1" applyBorder="1" applyAlignment="1">
      <alignment horizontal="left"/>
    </xf>
    <xf numFmtId="0" fontId="5" fillId="0" borderId="14" xfId="0" applyFont="1" applyFill="1" applyBorder="1" applyAlignment="1">
      <alignment horizontal="left" wrapText="1"/>
    </xf>
    <xf numFmtId="0" fontId="0" fillId="0" borderId="0" xfId="0" applyFont="1" applyProtection="1"/>
    <xf numFmtId="0" fontId="0" fillId="0" borderId="0" xfId="0" applyFont="1" applyFill="1" applyProtection="1"/>
    <xf numFmtId="0" fontId="0" fillId="0" borderId="0" xfId="0" applyFont="1" applyFill="1" applyBorder="1" applyAlignment="1" applyProtection="1"/>
    <xf numFmtId="0" fontId="11" fillId="0" borderId="0" xfId="0" applyFont="1" applyFill="1" applyBorder="1" applyAlignment="1" applyProtection="1">
      <alignment horizontal="left" vertical="center"/>
    </xf>
    <xf numFmtId="0" fontId="0" fillId="0" borderId="0" xfId="0" applyFont="1" applyFill="1" applyBorder="1" applyAlignment="1" applyProtection="1">
      <alignment horizontal="left"/>
    </xf>
    <xf numFmtId="0" fontId="11" fillId="0" borderId="0" xfId="0" applyFont="1" applyFill="1" applyBorder="1" applyAlignment="1" applyProtection="1">
      <protection locked="0"/>
    </xf>
    <xf numFmtId="0" fontId="11" fillId="0" borderId="0" xfId="0" applyFont="1" applyFill="1" applyBorder="1" applyAlignment="1" applyProtection="1">
      <alignment horizontal="left"/>
      <protection locked="0"/>
    </xf>
    <xf numFmtId="0" fontId="12" fillId="0" borderId="0" xfId="0" applyFont="1" applyFill="1" applyBorder="1" applyAlignment="1" applyProtection="1">
      <alignment horizontal="left" textRotation="90"/>
      <protection locked="0"/>
    </xf>
    <xf numFmtId="0" fontId="10" fillId="0" borderId="0" xfId="0" applyFont="1" applyProtection="1"/>
    <xf numFmtId="0" fontId="10" fillId="0" borderId="0" xfId="0" applyFont="1" applyAlignment="1" applyProtection="1">
      <alignment horizontal="left"/>
    </xf>
    <xf numFmtId="0" fontId="0" fillId="0" borderId="9" xfId="0" applyFont="1" applyBorder="1"/>
    <xf numFmtId="0" fontId="0" fillId="0" borderId="0" xfId="0" applyFont="1"/>
    <xf numFmtId="0" fontId="0" fillId="0" borderId="14" xfId="0" applyFont="1" applyBorder="1"/>
    <xf numFmtId="0" fontId="0" fillId="0" borderId="0" xfId="0" applyFont="1" applyBorder="1"/>
    <xf numFmtId="0" fontId="0" fillId="0" borderId="0" xfId="0" applyFont="1" applyBorder="1" applyAlignment="1">
      <alignment horizontal="left" vertical="top"/>
    </xf>
    <xf numFmtId="0" fontId="0" fillId="0" borderId="0" xfId="0" applyFont="1" applyBorder="1" applyAlignment="1">
      <alignment horizontal="center"/>
    </xf>
    <xf numFmtId="0" fontId="0" fillId="0" borderId="0" xfId="0" applyFont="1" applyFill="1"/>
    <xf numFmtId="49" fontId="0" fillId="0" borderId="0" xfId="0" applyNumberFormat="1" applyFont="1" applyAlignment="1">
      <alignment horizontal="left"/>
    </xf>
    <xf numFmtId="0" fontId="0" fillId="0" borderId="0" xfId="0" applyFont="1" applyAlignment="1">
      <alignment horizontal="left"/>
    </xf>
    <xf numFmtId="49" fontId="0" fillId="0" borderId="0" xfId="0" applyNumberFormat="1" applyFont="1" applyProtection="1"/>
    <xf numFmtId="0" fontId="13" fillId="0" borderId="0" xfId="0" applyFont="1" applyFill="1" applyProtection="1"/>
    <xf numFmtId="0" fontId="7" fillId="0" borderId="0" xfId="0" applyFont="1" applyFill="1" applyProtection="1"/>
    <xf numFmtId="0" fontId="0" fillId="0" borderId="0" xfId="0" applyFont="1" applyFill="1" applyBorder="1" applyAlignment="1" applyProtection="1">
      <protection locked="0"/>
    </xf>
    <xf numFmtId="0" fontId="7" fillId="0" borderId="0" xfId="0" applyFont="1" applyFill="1" applyAlignment="1" applyProtection="1">
      <alignment vertical="center"/>
    </xf>
    <xf numFmtId="0" fontId="7" fillId="0" borderId="0" xfId="0" applyFont="1" applyFill="1" applyAlignment="1" applyProtection="1">
      <alignment vertical="center" wrapText="1"/>
    </xf>
    <xf numFmtId="0" fontId="13" fillId="0" borderId="0" xfId="0" applyFont="1" applyFill="1" applyAlignment="1" applyProtection="1">
      <alignment vertical="center"/>
    </xf>
    <xf numFmtId="0" fontId="5" fillId="0" borderId="0" xfId="0" applyFont="1" applyProtection="1"/>
    <xf numFmtId="0" fontId="14" fillId="0" borderId="0" xfId="0" applyFont="1" applyAlignment="1" applyProtection="1"/>
    <xf numFmtId="0" fontId="13" fillId="0" borderId="0" xfId="0" applyFont="1"/>
    <xf numFmtId="0" fontId="7" fillId="0" borderId="0" xfId="0" applyFont="1"/>
    <xf numFmtId="0" fontId="0" fillId="0" borderId="0" xfId="0" applyFont="1" applyFill="1" applyBorder="1" applyAlignment="1">
      <alignment horizontal="left"/>
    </xf>
    <xf numFmtId="0" fontId="7" fillId="0" borderId="0" xfId="0" applyFont="1" applyAlignment="1">
      <alignment horizontal="center"/>
    </xf>
    <xf numFmtId="0" fontId="0" fillId="0" borderId="0" xfId="0" applyFont="1" applyFill="1" applyAlignment="1">
      <alignment horizontal="right"/>
    </xf>
    <xf numFmtId="0" fontId="6" fillId="0" borderId="0" xfId="0" applyFont="1" applyFill="1" applyBorder="1" applyAlignment="1" applyProtection="1">
      <alignment horizontal="center"/>
      <protection locked="0"/>
    </xf>
    <xf numFmtId="0" fontId="7" fillId="0" borderId="0" xfId="0" applyFont="1" applyAlignment="1">
      <alignment vertical="center"/>
    </xf>
    <xf numFmtId="0" fontId="7" fillId="0" borderId="0" xfId="0" applyFont="1" applyAlignment="1">
      <alignment vertical="center" wrapText="1"/>
    </xf>
    <xf numFmtId="0" fontId="0" fillId="0" borderId="0" xfId="0" applyFont="1" applyBorder="1" applyAlignment="1">
      <alignment horizontal="left"/>
    </xf>
    <xf numFmtId="0" fontId="0" fillId="0" borderId="0" xfId="0" applyFont="1" applyBorder="1" applyAlignment="1"/>
    <xf numFmtId="0" fontId="13" fillId="0" borderId="0" xfId="0" applyFont="1" applyAlignment="1">
      <alignment vertical="center"/>
    </xf>
    <xf numFmtId="0" fontId="13" fillId="0" borderId="0" xfId="0" applyFont="1" applyBorder="1"/>
    <xf numFmtId="0" fontId="5" fillId="0" borderId="0" xfId="0" applyFont="1" applyBorder="1"/>
    <xf numFmtId="0" fontId="13" fillId="0" borderId="0" xfId="0" applyFont="1" applyProtection="1"/>
    <xf numFmtId="0" fontId="0" fillId="0" borderId="0" xfId="0" applyFont="1" applyBorder="1" applyProtection="1"/>
    <xf numFmtId="0" fontId="0" fillId="0" borderId="12" xfId="0" applyFont="1" applyBorder="1" applyProtection="1"/>
    <xf numFmtId="0" fontId="12" fillId="0" borderId="0" xfId="0" applyFont="1" applyAlignment="1" applyProtection="1">
      <alignment horizontal="left" vertical="top" wrapText="1" shrinkToFit="1"/>
    </xf>
    <xf numFmtId="0" fontId="12" fillId="0" borderId="0" xfId="0" applyFont="1" applyProtection="1"/>
    <xf numFmtId="166" fontId="0" fillId="0" borderId="0" xfId="0" applyNumberFormat="1" applyFont="1" applyFill="1" applyBorder="1" applyAlignment="1" applyProtection="1">
      <alignment horizontal="left"/>
      <protection locked="0"/>
    </xf>
    <xf numFmtId="0" fontId="13" fillId="0" borderId="0" xfId="0" applyFont="1" applyFill="1"/>
    <xf numFmtId="14" fontId="0" fillId="0" borderId="0" xfId="0" applyNumberFormat="1" applyFont="1" applyFill="1" applyBorder="1" applyAlignment="1" applyProtection="1">
      <alignment horizontal="left"/>
      <protection locked="0"/>
    </xf>
    <xf numFmtId="0" fontId="7" fillId="0" borderId="0" xfId="0" applyFont="1" applyFill="1" applyBorder="1" applyAlignment="1">
      <alignment vertical="center"/>
    </xf>
    <xf numFmtId="0" fontId="0" fillId="0" borderId="0" xfId="0" applyFont="1" applyFill="1" applyBorder="1"/>
    <xf numFmtId="0" fontId="0" fillId="0" borderId="0" xfId="0" applyFont="1" applyFill="1" applyBorder="1" applyProtection="1"/>
    <xf numFmtId="0" fontId="0" fillId="0" borderId="0" xfId="0" applyFont="1" applyFill="1" applyBorder="1" applyAlignment="1" applyProtection="1">
      <alignment vertical="center"/>
    </xf>
    <xf numFmtId="0" fontId="0" fillId="0" borderId="0" xfId="0" applyFont="1" applyBorder="1" applyAlignment="1" applyProtection="1">
      <alignment horizontal="center" vertical="center"/>
    </xf>
    <xf numFmtId="0" fontId="7" fillId="0" borderId="0" xfId="0" applyFont="1" applyAlignment="1" applyProtection="1">
      <alignment vertical="center"/>
    </xf>
    <xf numFmtId="49" fontId="7" fillId="0" borderId="0" xfId="0" applyNumberFormat="1" applyFont="1" applyProtection="1"/>
    <xf numFmtId="0" fontId="7" fillId="0" borderId="0" xfId="0" applyFont="1" applyFill="1" applyBorder="1" applyAlignment="1" applyProtection="1">
      <alignment vertical="center"/>
    </xf>
    <xf numFmtId="0" fontId="0" fillId="0" borderId="0" xfId="0" applyFont="1" applyFill="1" applyAlignment="1" applyProtection="1">
      <alignment vertical="center"/>
    </xf>
    <xf numFmtId="49" fontId="0" fillId="0" borderId="0" xfId="0" applyNumberFormat="1" applyFont="1" applyFill="1" applyProtection="1"/>
    <xf numFmtId="0" fontId="5" fillId="0" borderId="0" xfId="0" applyFont="1" applyFill="1" applyProtection="1"/>
    <xf numFmtId="0" fontId="9" fillId="0" borderId="0" xfId="0" applyFont="1" applyFill="1" applyBorder="1" applyAlignment="1" applyProtection="1">
      <alignment vertical="center"/>
      <protection locked="0"/>
    </xf>
    <xf numFmtId="0" fontId="11" fillId="0" borderId="0" xfId="0" applyFont="1"/>
    <xf numFmtId="0" fontId="0" fillId="0" borderId="0" xfId="0" applyFont="1" applyFill="1" applyBorder="1" applyAlignment="1"/>
    <xf numFmtId="0" fontId="5" fillId="0" borderId="0" xfId="0" applyFont="1" applyAlignment="1">
      <alignment vertical="center"/>
    </xf>
    <xf numFmtId="0" fontId="0" fillId="0" borderId="0" xfId="0" applyFont="1" applyFill="1" applyBorder="1" applyAlignment="1">
      <alignment horizontal="center"/>
    </xf>
    <xf numFmtId="0" fontId="0" fillId="0" borderId="0" xfId="0" applyFont="1" applyAlignment="1">
      <alignment vertical="center"/>
    </xf>
    <xf numFmtId="0" fontId="0" fillId="0" borderId="0" xfId="0" applyFont="1" applyBorder="1" applyAlignment="1" applyProtection="1">
      <alignment vertical="center"/>
    </xf>
    <xf numFmtId="0" fontId="0" fillId="12" borderId="0" xfId="0" applyFont="1" applyFill="1" applyProtection="1"/>
    <xf numFmtId="0" fontId="8" fillId="12" borderId="0" xfId="0" applyFont="1" applyFill="1" applyAlignment="1" applyProtection="1">
      <alignment vertical="center"/>
    </xf>
    <xf numFmtId="0" fontId="0" fillId="12" borderId="0" xfId="0" applyFont="1" applyFill="1" applyAlignment="1" applyProtection="1">
      <alignment horizontal="left"/>
    </xf>
    <xf numFmtId="0" fontId="9" fillId="12" borderId="0" xfId="0" applyFont="1" applyFill="1" applyAlignment="1" applyProtection="1">
      <alignment vertical="center"/>
    </xf>
    <xf numFmtId="0" fontId="0" fillId="12" borderId="0" xfId="0" applyFont="1" applyFill="1" applyBorder="1" applyAlignment="1" applyProtection="1"/>
    <xf numFmtId="0" fontId="10" fillId="12" borderId="0" xfId="0" applyFont="1" applyFill="1" applyProtection="1"/>
    <xf numFmtId="0" fontId="11" fillId="12" borderId="0" xfId="0" applyFont="1" applyFill="1" applyBorder="1" applyAlignment="1" applyProtection="1">
      <alignment horizontal="left" vertical="center"/>
    </xf>
    <xf numFmtId="0" fontId="0" fillId="12" borderId="0" xfId="0" applyFont="1" applyFill="1" applyBorder="1" applyAlignment="1" applyProtection="1">
      <alignment horizontal="left"/>
    </xf>
    <xf numFmtId="0" fontId="5" fillId="12" borderId="14" xfId="0" applyFont="1" applyFill="1" applyBorder="1" applyAlignment="1">
      <alignment horizontal="left" wrapText="1"/>
    </xf>
    <xf numFmtId="0" fontId="0" fillId="12" borderId="0" xfId="0" applyFont="1" applyFill="1" applyBorder="1" applyProtection="1"/>
    <xf numFmtId="0" fontId="6" fillId="12" borderId="0" xfId="0" applyFont="1" applyFill="1" applyBorder="1" applyAlignment="1" applyProtection="1">
      <alignment horizontal="left" vertical="center"/>
    </xf>
    <xf numFmtId="49" fontId="6" fillId="12" borderId="58" xfId="0" applyNumberFormat="1" applyFont="1" applyFill="1" applyBorder="1"/>
    <xf numFmtId="49" fontId="5" fillId="12" borderId="60" xfId="0" applyNumberFormat="1" applyFont="1" applyFill="1" applyBorder="1"/>
    <xf numFmtId="0" fontId="12" fillId="12" borderId="62" xfId="0" applyFont="1" applyFill="1" applyBorder="1" applyAlignment="1" applyProtection="1">
      <alignment horizontal="left" wrapText="1"/>
      <protection locked="0"/>
    </xf>
    <xf numFmtId="0" fontId="5" fillId="12" borderId="18" xfId="0" applyFont="1" applyFill="1" applyBorder="1" applyAlignment="1">
      <alignment horizontal="left"/>
    </xf>
    <xf numFmtId="0" fontId="5" fillId="13" borderId="7" xfId="0" applyFont="1" applyFill="1" applyBorder="1" applyAlignment="1" applyProtection="1">
      <alignment horizontal="center" vertical="center"/>
      <protection locked="0"/>
    </xf>
    <xf numFmtId="0" fontId="5" fillId="0" borderId="0" xfId="0" applyFont="1" applyFill="1" applyBorder="1" applyAlignment="1" applyProtection="1">
      <alignment horizontal="center" vertical="center"/>
      <protection locked="0"/>
    </xf>
    <xf numFmtId="0" fontId="5" fillId="0" borderId="0" xfId="0" applyFont="1" applyFill="1" applyBorder="1" applyAlignment="1" applyProtection="1"/>
    <xf numFmtId="0" fontId="5" fillId="0" borderId="0" xfId="0" applyFont="1" applyFill="1" applyBorder="1" applyAlignment="1" applyProtection="1">
      <alignment vertical="center"/>
      <protection locked="0"/>
    </xf>
    <xf numFmtId="0" fontId="5" fillId="0" borderId="8" xfId="0" applyFont="1" applyBorder="1"/>
    <xf numFmtId="0" fontId="0" fillId="0" borderId="10" xfId="0" applyFont="1" applyBorder="1"/>
    <xf numFmtId="0" fontId="0" fillId="0" borderId="12" xfId="0" applyFont="1" applyBorder="1"/>
    <xf numFmtId="0" fontId="5" fillId="0" borderId="58" xfId="0" applyFont="1" applyBorder="1"/>
    <xf numFmtId="0" fontId="0" fillId="0" borderId="60" xfId="0" applyFont="1" applyBorder="1"/>
    <xf numFmtId="0" fontId="5" fillId="0" borderId="48" xfId="0" applyFont="1" applyBorder="1" applyAlignment="1">
      <alignment horizontal="left" vertical="top"/>
    </xf>
    <xf numFmtId="0" fontId="5" fillId="0" borderId="2" xfId="0" applyFont="1" applyBorder="1" applyAlignment="1">
      <alignment horizontal="left" vertical="top"/>
    </xf>
    <xf numFmtId="0" fontId="5" fillId="0" borderId="3" xfId="0" applyFont="1" applyBorder="1" applyAlignment="1">
      <alignment horizontal="left" vertical="top"/>
    </xf>
    <xf numFmtId="0" fontId="5" fillId="0" borderId="8" xfId="0" applyFont="1" applyBorder="1" applyAlignment="1">
      <alignment horizontal="left" vertical="top"/>
    </xf>
    <xf numFmtId="0" fontId="5" fillId="0" borderId="9" xfId="0" applyFont="1" applyBorder="1" applyAlignment="1">
      <alignment horizontal="left" vertical="top"/>
    </xf>
    <xf numFmtId="0" fontId="5" fillId="0" borderId="65" xfId="0" applyFont="1" applyBorder="1" applyAlignment="1">
      <alignment horizontal="left" vertical="top"/>
    </xf>
    <xf numFmtId="0" fontId="12" fillId="0" borderId="7" xfId="0" applyFont="1" applyFill="1" applyBorder="1" applyAlignment="1" applyProtection="1">
      <alignment horizontal="left" textRotation="90" wrapText="1"/>
      <protection locked="0"/>
    </xf>
    <xf numFmtId="0" fontId="12" fillId="12" borderId="7" xfId="0" applyFont="1" applyFill="1" applyBorder="1" applyAlignment="1" applyProtection="1">
      <alignment horizontal="center" textRotation="90" wrapText="1"/>
      <protection locked="0"/>
    </xf>
    <xf numFmtId="0" fontId="13" fillId="0" borderId="47" xfId="0" applyFont="1" applyBorder="1" applyAlignment="1">
      <alignment vertical="center"/>
    </xf>
    <xf numFmtId="0" fontId="13" fillId="0" borderId="52" xfId="0" applyFont="1" applyBorder="1" applyAlignment="1">
      <alignment vertical="center"/>
    </xf>
    <xf numFmtId="0" fontId="5" fillId="12" borderId="18" xfId="0" applyFont="1" applyFill="1" applyBorder="1" applyAlignment="1">
      <alignment horizontal="left" wrapText="1"/>
    </xf>
    <xf numFmtId="0" fontId="5" fillId="0" borderId="53" xfId="0" applyFont="1" applyBorder="1" applyAlignment="1">
      <alignment textRotation="90" wrapText="1"/>
    </xf>
    <xf numFmtId="0" fontId="5" fillId="0" borderId="59" xfId="0" applyFont="1" applyBorder="1" applyAlignment="1">
      <alignment textRotation="90"/>
    </xf>
    <xf numFmtId="0" fontId="7" fillId="0" borderId="13" xfId="0" applyFont="1" applyBorder="1" applyAlignment="1">
      <alignment vertical="top" wrapText="1"/>
    </xf>
    <xf numFmtId="0" fontId="0" fillId="0" borderId="13" xfId="0" applyBorder="1" applyAlignment="1">
      <alignment wrapText="1"/>
    </xf>
    <xf numFmtId="0" fontId="0" fillId="0" borderId="17" xfId="0" applyBorder="1" applyAlignment="1">
      <alignment wrapText="1"/>
    </xf>
    <xf numFmtId="0" fontId="0" fillId="0" borderId="59" xfId="0" applyBorder="1"/>
    <xf numFmtId="0" fontId="0" fillId="0" borderId="13" xfId="0" applyBorder="1"/>
    <xf numFmtId="0" fontId="0" fillId="0" borderId="17" xfId="0" applyBorder="1"/>
    <xf numFmtId="0" fontId="7" fillId="0" borderId="59" xfId="0" applyFont="1" applyBorder="1" applyAlignment="1">
      <alignment vertical="top" wrapText="1"/>
    </xf>
    <xf numFmtId="0" fontId="0" fillId="0" borderId="18" xfId="0" applyBorder="1"/>
    <xf numFmtId="0" fontId="7" fillId="0" borderId="64" xfId="0" applyFont="1" applyBorder="1" applyAlignment="1">
      <alignment vertical="top" wrapText="1"/>
    </xf>
    <xf numFmtId="0" fontId="5" fillId="0" borderId="0" xfId="0" applyFont="1" applyBorder="1" applyAlignment="1">
      <alignment vertical="center"/>
    </xf>
    <xf numFmtId="0" fontId="0" fillId="0" borderId="0" xfId="0" applyFont="1" applyAlignment="1">
      <alignment horizontal="left" vertical="top"/>
    </xf>
    <xf numFmtId="14" fontId="0" fillId="13" borderId="31" xfId="0" applyNumberFormat="1" applyFont="1" applyFill="1" applyBorder="1" applyAlignment="1" applyProtection="1">
      <alignment horizontal="left" vertical="top"/>
      <protection locked="0"/>
    </xf>
    <xf numFmtId="0" fontId="0" fillId="0" borderId="7" xfId="0" applyNumberFormat="1" applyFont="1" applyBorder="1" applyAlignment="1">
      <alignment horizontal="left" vertical="top"/>
    </xf>
    <xf numFmtId="49" fontId="6" fillId="0" borderId="58" xfId="0" applyNumberFormat="1" applyFont="1" applyBorder="1"/>
    <xf numFmtId="0" fontId="0" fillId="0" borderId="53" xfId="0" applyFont="1" applyFill="1" applyBorder="1"/>
    <xf numFmtId="0" fontId="0" fillId="0" borderId="59" xfId="0" applyFont="1" applyFill="1" applyBorder="1"/>
    <xf numFmtId="49" fontId="5" fillId="0" borderId="60" xfId="0" applyNumberFormat="1" applyFont="1" applyBorder="1"/>
    <xf numFmtId="0" fontId="0" fillId="0" borderId="61" xfId="0" applyFont="1" applyBorder="1"/>
    <xf numFmtId="0" fontId="0" fillId="0" borderId="16" xfId="0" applyNumberFormat="1" applyFont="1" applyBorder="1" applyAlignment="1">
      <alignment horizontal="left" vertical="top"/>
    </xf>
    <xf numFmtId="49" fontId="5" fillId="0" borderId="61" xfId="0" applyNumberFormat="1" applyFont="1" applyBorder="1"/>
    <xf numFmtId="0" fontId="0" fillId="0" borderId="7" xfId="0" applyNumberFormat="1" applyFont="1" applyBorder="1" applyAlignment="1">
      <alignment horizontal="left"/>
    </xf>
    <xf numFmtId="0" fontId="0" fillId="0" borderId="16" xfId="0" applyNumberFormat="1" applyFont="1" applyBorder="1" applyAlignment="1">
      <alignment horizontal="left"/>
    </xf>
    <xf numFmtId="0" fontId="5" fillId="13" borderId="7" xfId="0" applyFont="1" applyFill="1" applyBorder="1" applyAlignment="1" applyProtection="1">
      <alignment horizontal="center"/>
      <protection locked="0"/>
    </xf>
    <xf numFmtId="0" fontId="5" fillId="0" borderId="11" xfId="0" applyFont="1" applyFill="1" applyBorder="1" applyAlignment="1" applyProtection="1">
      <alignment horizontal="center" vertical="center"/>
      <protection locked="0"/>
    </xf>
    <xf numFmtId="0" fontId="5" fillId="0" borderId="11" xfId="0" applyFont="1" applyFill="1" applyBorder="1" applyAlignment="1" applyProtection="1">
      <alignment vertical="center"/>
      <protection locked="0"/>
    </xf>
    <xf numFmtId="0" fontId="5" fillId="0" borderId="12" xfId="0" applyFont="1" applyFill="1" applyBorder="1" applyAlignment="1" applyProtection="1">
      <alignment vertical="center"/>
      <protection locked="0"/>
    </xf>
    <xf numFmtId="0" fontId="0" fillId="0" borderId="0" xfId="0" applyFont="1" applyAlignment="1">
      <alignment vertical="top"/>
    </xf>
    <xf numFmtId="0" fontId="5" fillId="0" borderId="53" xfId="0" applyFont="1" applyBorder="1"/>
    <xf numFmtId="0" fontId="5" fillId="0" borderId="53" xfId="0" applyFont="1" applyBorder="1" applyAlignment="1"/>
    <xf numFmtId="0" fontId="5" fillId="0" borderId="59" xfId="0" applyFont="1" applyBorder="1"/>
    <xf numFmtId="0" fontId="10" fillId="13" borderId="7" xfId="0" applyFont="1" applyFill="1" applyBorder="1" applyAlignment="1" applyProtection="1">
      <alignment horizontal="center" vertical="center"/>
      <protection locked="0"/>
    </xf>
    <xf numFmtId="0" fontId="10" fillId="13" borderId="53" xfId="0" applyFont="1" applyFill="1" applyBorder="1" applyAlignment="1" applyProtection="1">
      <alignment horizontal="center" vertical="center"/>
      <protection locked="0"/>
    </xf>
    <xf numFmtId="0" fontId="10" fillId="13" borderId="16" xfId="0" applyFont="1" applyFill="1" applyBorder="1" applyAlignment="1" applyProtection="1">
      <alignment horizontal="center" vertical="center"/>
      <protection locked="0"/>
    </xf>
    <xf numFmtId="0" fontId="6" fillId="13" borderId="7" xfId="0" applyFont="1" applyFill="1" applyBorder="1" applyAlignment="1" applyProtection="1">
      <alignment horizontal="center"/>
      <protection locked="0"/>
    </xf>
    <xf numFmtId="0" fontId="13" fillId="0" borderId="0" xfId="0" applyFont="1" applyFill="1" applyBorder="1"/>
    <xf numFmtId="0" fontId="7" fillId="0" borderId="0" xfId="0" applyFont="1" applyFill="1" applyBorder="1"/>
    <xf numFmtId="0" fontId="0" fillId="0" borderId="58" xfId="0" applyFont="1" applyBorder="1" applyProtection="1"/>
    <xf numFmtId="0" fontId="7" fillId="0" borderId="60" xfId="0" applyFont="1" applyFill="1" applyBorder="1" applyAlignment="1" applyProtection="1">
      <alignment vertical="center" wrapText="1"/>
    </xf>
    <xf numFmtId="0" fontId="13" fillId="0" borderId="0" xfId="0" applyFont="1" applyFill="1" applyBorder="1" applyProtection="1"/>
    <xf numFmtId="20" fontId="0" fillId="0" borderId="0" xfId="0" applyNumberFormat="1" applyFont="1" applyFill="1" applyBorder="1" applyAlignment="1" applyProtection="1">
      <alignment horizontal="left"/>
    </xf>
    <xf numFmtId="0" fontId="5" fillId="0" borderId="0" xfId="0" applyFont="1" applyFill="1" applyBorder="1" applyAlignment="1" applyProtection="1">
      <alignment horizontal="left"/>
    </xf>
    <xf numFmtId="0" fontId="0" fillId="0" borderId="61" xfId="0" applyFont="1" applyBorder="1" applyProtection="1"/>
    <xf numFmtId="167" fontId="0" fillId="0" borderId="0" xfId="0" applyNumberFormat="1" applyFont="1" applyFill="1" applyBorder="1" applyAlignment="1" applyProtection="1">
      <alignment horizontal="center" vertical="center"/>
      <protection locked="0"/>
    </xf>
    <xf numFmtId="0" fontId="13" fillId="0" borderId="0" xfId="0" applyFont="1" applyBorder="1" applyAlignment="1" applyProtection="1">
      <alignment vertical="center"/>
    </xf>
    <xf numFmtId="14" fontId="0" fillId="0" borderId="0" xfId="0" applyNumberFormat="1" applyFont="1" applyFill="1" applyBorder="1" applyAlignment="1" applyProtection="1">
      <alignment horizontal="center"/>
      <protection locked="0"/>
    </xf>
    <xf numFmtId="165" fontId="0" fillId="0" borderId="0" xfId="0" applyNumberFormat="1" applyFont="1" applyFill="1" applyBorder="1" applyAlignment="1" applyProtection="1">
      <alignment horizontal="center"/>
      <protection locked="0"/>
    </xf>
    <xf numFmtId="0" fontId="7" fillId="0" borderId="0" xfId="0" applyFont="1" applyFill="1" applyBorder="1" applyAlignment="1" applyProtection="1">
      <alignment horizontal="right"/>
    </xf>
    <xf numFmtId="0" fontId="12" fillId="0" borderId="0" xfId="0" applyFont="1" applyFill="1" applyBorder="1" applyAlignment="1" applyProtection="1"/>
    <xf numFmtId="168" fontId="12" fillId="0" borderId="0" xfId="1" applyNumberFormat="1" applyFont="1" applyFill="1" applyBorder="1" applyAlignment="1" applyProtection="1">
      <alignment horizontal="center"/>
    </xf>
    <xf numFmtId="14" fontId="0" fillId="0" borderId="0" xfId="0" applyNumberFormat="1" applyFont="1" applyFill="1" applyBorder="1" applyAlignment="1" applyProtection="1">
      <protection locked="0"/>
    </xf>
    <xf numFmtId="0" fontId="5" fillId="0" borderId="0" xfId="0" applyFont="1" applyFill="1" applyAlignment="1" applyProtection="1">
      <alignment vertical="center"/>
    </xf>
    <xf numFmtId="0" fontId="0" fillId="0" borderId="0" xfId="0" applyFont="1" applyAlignment="1" applyProtection="1">
      <alignment vertical="center"/>
    </xf>
    <xf numFmtId="0" fontId="0" fillId="0" borderId="0" xfId="0" applyFont="1" applyFill="1" applyBorder="1" applyAlignment="1" applyProtection="1">
      <alignment horizontal="left" vertical="center"/>
    </xf>
    <xf numFmtId="0" fontId="0" fillId="0" borderId="12" xfId="0" applyFont="1" applyFill="1" applyBorder="1" applyProtection="1"/>
    <xf numFmtId="0" fontId="0" fillId="0" borderId="11" xfId="0" applyFont="1" applyFill="1" applyBorder="1" applyAlignment="1" applyProtection="1">
      <alignment horizontal="center" vertical="center"/>
      <protection locked="0"/>
    </xf>
    <xf numFmtId="0" fontId="0" fillId="0" borderId="11" xfId="0" applyFont="1" applyBorder="1" applyAlignment="1">
      <alignment vertical="center"/>
    </xf>
    <xf numFmtId="0" fontId="0" fillId="0" borderId="15" xfId="0" applyFont="1" applyBorder="1"/>
    <xf numFmtId="0" fontId="0" fillId="0" borderId="35" xfId="0" applyFont="1" applyBorder="1"/>
    <xf numFmtId="0" fontId="0" fillId="0" borderId="0" xfId="0" applyFont="1" applyFill="1" applyBorder="1" applyAlignment="1" applyProtection="1">
      <alignment horizontal="left"/>
      <protection locked="0"/>
    </xf>
    <xf numFmtId="0" fontId="7" fillId="0" borderId="0" xfId="0" applyFont="1" applyFill="1" applyBorder="1" applyProtection="1"/>
    <xf numFmtId="0" fontId="0" fillId="13" borderId="31" xfId="0" applyFont="1" applyFill="1" applyBorder="1" applyAlignment="1" applyProtection="1">
      <alignment horizontal="left"/>
      <protection locked="0"/>
    </xf>
    <xf numFmtId="0" fontId="0" fillId="13" borderId="7" xfId="0" applyFont="1" applyFill="1" applyBorder="1" applyAlignment="1" applyProtection="1">
      <alignment horizontal="left"/>
      <protection locked="0"/>
    </xf>
    <xf numFmtId="0" fontId="7" fillId="0" borderId="0" xfId="0" applyFont="1" applyFill="1" applyBorder="1" applyAlignment="1" applyProtection="1">
      <protection locked="0"/>
    </xf>
    <xf numFmtId="0" fontId="7" fillId="0" borderId="0" xfId="0" applyFont="1" applyFill="1" applyBorder="1" applyAlignment="1" applyProtection="1">
      <alignment horizontal="left"/>
      <protection locked="0"/>
    </xf>
    <xf numFmtId="0" fontId="6" fillId="12" borderId="0" xfId="0" applyFont="1" applyFill="1" applyBorder="1" applyAlignment="1" applyProtection="1">
      <alignment vertical="top"/>
    </xf>
    <xf numFmtId="0" fontId="0" fillId="2" borderId="45" xfId="0" applyFont="1" applyFill="1" applyBorder="1" applyAlignment="1">
      <alignment horizontal="right" vertical="top"/>
    </xf>
    <xf numFmtId="0" fontId="5" fillId="0" borderId="18" xfId="0" applyFont="1" applyFill="1" applyBorder="1" applyAlignment="1">
      <alignment horizontal="left" vertical="top"/>
    </xf>
    <xf numFmtId="0" fontId="0" fillId="0" borderId="36" xfId="0" applyFont="1" applyFill="1" applyBorder="1" applyAlignment="1">
      <alignment vertical="top"/>
    </xf>
    <xf numFmtId="0" fontId="12" fillId="0" borderId="0" xfId="0" applyFont="1" applyFill="1" applyBorder="1" applyAlignment="1" applyProtection="1">
      <protection locked="0"/>
    </xf>
    <xf numFmtId="0" fontId="0" fillId="13" borderId="7" xfId="0" applyFont="1" applyFill="1" applyBorder="1" applyAlignment="1" applyProtection="1">
      <alignment horizontal="center" vertical="center"/>
      <protection locked="0"/>
    </xf>
    <xf numFmtId="170" fontId="12" fillId="0" borderId="0" xfId="0" applyNumberFormat="1" applyFont="1" applyFill="1" applyBorder="1" applyAlignment="1" applyProtection="1">
      <alignment horizontal="left" vertical="top"/>
      <protection locked="0"/>
    </xf>
    <xf numFmtId="0" fontId="13" fillId="0" borderId="53" xfId="0" applyFont="1" applyFill="1" applyBorder="1" applyAlignment="1">
      <alignment horizontal="center" vertical="center"/>
    </xf>
    <xf numFmtId="0" fontId="13" fillId="0" borderId="21" xfId="0" applyFont="1" applyFill="1" applyBorder="1" applyAlignment="1">
      <alignment horizontal="center"/>
    </xf>
    <xf numFmtId="0" fontId="5" fillId="0" borderId="0" xfId="0" applyFont="1" applyAlignment="1">
      <alignment horizontal="left"/>
    </xf>
    <xf numFmtId="49" fontId="7" fillId="0" borderId="6" xfId="0" applyNumberFormat="1" applyFont="1" applyBorder="1" applyAlignment="1" applyProtection="1">
      <alignment horizontal="left" vertical="top"/>
      <protection locked="0"/>
    </xf>
    <xf numFmtId="0" fontId="7" fillId="0" borderId="6" xfId="0" applyFont="1" applyBorder="1" applyAlignment="1" applyProtection="1">
      <alignment horizontal="left" vertical="top"/>
      <protection locked="0"/>
    </xf>
    <xf numFmtId="0" fontId="7" fillId="0" borderId="0" xfId="0" applyFont="1" applyAlignment="1">
      <alignment horizontal="left" vertical="top"/>
    </xf>
    <xf numFmtId="0" fontId="5" fillId="0" borderId="7" xfId="0" applyFont="1" applyFill="1" applyBorder="1" applyAlignment="1">
      <alignment horizontal="center" vertical="center"/>
    </xf>
    <xf numFmtId="0" fontId="5" fillId="0" borderId="13" xfId="0" applyFont="1" applyFill="1" applyBorder="1" applyAlignment="1">
      <alignment horizontal="center" vertical="center"/>
    </xf>
    <xf numFmtId="0" fontId="7" fillId="8" borderId="7" xfId="0" applyFont="1" applyFill="1" applyBorder="1" applyAlignment="1">
      <alignment wrapText="1"/>
    </xf>
    <xf numFmtId="0" fontId="7" fillId="5" borderId="7" xfId="0" applyFont="1" applyFill="1" applyBorder="1" applyAlignment="1">
      <alignment wrapText="1"/>
    </xf>
    <xf numFmtId="0" fontId="7" fillId="6" borderId="7" xfId="0" applyFont="1" applyFill="1" applyBorder="1" applyAlignment="1">
      <alignment wrapText="1"/>
    </xf>
    <xf numFmtId="0" fontId="7" fillId="7" borderId="7" xfId="0" applyFont="1" applyFill="1" applyBorder="1" applyAlignment="1">
      <alignment wrapText="1"/>
    </xf>
    <xf numFmtId="0" fontId="7" fillId="7" borderId="16" xfId="0" applyFont="1" applyFill="1" applyBorder="1" applyAlignment="1">
      <alignment wrapText="1"/>
    </xf>
    <xf numFmtId="0" fontId="7" fillId="9" borderId="53" xfId="0" applyFont="1" applyFill="1" applyBorder="1"/>
    <xf numFmtId="0" fontId="7" fillId="9" borderId="7" xfId="0" applyFont="1" applyFill="1" applyBorder="1"/>
    <xf numFmtId="0" fontId="7" fillId="9" borderId="16" xfId="0" applyFont="1" applyFill="1" applyBorder="1"/>
    <xf numFmtId="0" fontId="7" fillId="10" borderId="53" xfId="0" applyFont="1" applyFill="1" applyBorder="1"/>
    <xf numFmtId="0" fontId="7" fillId="10" borderId="7" xfId="0" applyFont="1" applyFill="1" applyBorder="1"/>
    <xf numFmtId="0" fontId="7" fillId="10" borderId="16" xfId="0" applyFont="1" applyFill="1" applyBorder="1"/>
    <xf numFmtId="0" fontId="7" fillId="8" borderId="53" xfId="0" applyFont="1" applyFill="1" applyBorder="1" applyAlignment="1">
      <alignment wrapText="1"/>
    </xf>
    <xf numFmtId="0" fontId="7" fillId="5" borderId="63" xfId="0" applyFont="1" applyFill="1" applyBorder="1" applyAlignment="1">
      <alignment wrapText="1"/>
    </xf>
    <xf numFmtId="0" fontId="7" fillId="5" borderId="7" xfId="0" applyFont="1" applyFill="1" applyBorder="1" applyAlignment="1">
      <alignment horizontal="left" wrapText="1"/>
    </xf>
    <xf numFmtId="0" fontId="18" fillId="5" borderId="7" xfId="0" applyFont="1" applyFill="1" applyBorder="1" applyAlignment="1">
      <alignment horizontal="left" wrapText="1"/>
    </xf>
    <xf numFmtId="0" fontId="7" fillId="6" borderId="7" xfId="0" applyFont="1" applyFill="1" applyBorder="1" applyAlignment="1">
      <alignment horizontal="left" wrapText="1"/>
    </xf>
    <xf numFmtId="0" fontId="18" fillId="6" borderId="7" xfId="0" applyFont="1" applyFill="1" applyBorder="1" applyAlignment="1">
      <alignment horizontal="left" wrapText="1"/>
    </xf>
    <xf numFmtId="0" fontId="7" fillId="7" borderId="7" xfId="0" applyFont="1" applyFill="1" applyBorder="1" applyAlignment="1">
      <alignment horizontal="left" wrapText="1"/>
    </xf>
    <xf numFmtId="0" fontId="18" fillId="7" borderId="7" xfId="0" applyFont="1" applyFill="1" applyBorder="1" applyAlignment="1">
      <alignment horizontal="left" wrapText="1"/>
    </xf>
    <xf numFmtId="0" fontId="7" fillId="7" borderId="16" xfId="0" applyFont="1" applyFill="1" applyBorder="1" applyAlignment="1">
      <alignment horizontal="left" wrapText="1"/>
    </xf>
    <xf numFmtId="0" fontId="18" fillId="7" borderId="16" xfId="0" applyFont="1" applyFill="1" applyBorder="1" applyAlignment="1">
      <alignment horizontal="left" wrapText="1"/>
    </xf>
    <xf numFmtId="0" fontId="7" fillId="9" borderId="53" xfId="0" applyFont="1" applyFill="1" applyBorder="1" applyAlignment="1">
      <alignment horizontal="left"/>
    </xf>
    <xf numFmtId="0" fontId="7" fillId="9" borderId="7" xfId="0" applyFont="1" applyFill="1" applyBorder="1" applyAlignment="1">
      <alignment horizontal="left"/>
    </xf>
    <xf numFmtId="0" fontId="7" fillId="9" borderId="7" xfId="0" applyFont="1" applyFill="1" applyBorder="1" applyAlignment="1">
      <alignment horizontal="left" wrapText="1"/>
    </xf>
    <xf numFmtId="0" fontId="7" fillId="9" borderId="16" xfId="0" applyFont="1" applyFill="1" applyBorder="1" applyAlignment="1">
      <alignment horizontal="left"/>
    </xf>
    <xf numFmtId="0" fontId="7" fillId="9" borderId="16" xfId="0" applyFont="1" applyFill="1" applyBorder="1" applyAlignment="1">
      <alignment horizontal="left" wrapText="1"/>
    </xf>
    <xf numFmtId="0" fontId="7" fillId="10" borderId="53" xfId="0" applyFont="1" applyFill="1" applyBorder="1" applyAlignment="1">
      <alignment horizontal="left"/>
    </xf>
    <xf numFmtId="0" fontId="7" fillId="10" borderId="53" xfId="0" applyFont="1" applyFill="1" applyBorder="1" applyAlignment="1">
      <alignment horizontal="left" wrapText="1"/>
    </xf>
    <xf numFmtId="0" fontId="7" fillId="10" borderId="7" xfId="0" applyFont="1" applyFill="1" applyBorder="1" applyAlignment="1">
      <alignment horizontal="left"/>
    </xf>
    <xf numFmtId="0" fontId="7" fillId="10" borderId="7" xfId="0" applyFont="1" applyFill="1" applyBorder="1" applyAlignment="1">
      <alignment horizontal="left" wrapText="1"/>
    </xf>
    <xf numFmtId="0" fontId="7" fillId="10" borderId="16" xfId="0" applyFont="1" applyFill="1" applyBorder="1" applyAlignment="1">
      <alignment horizontal="left"/>
    </xf>
    <xf numFmtId="0" fontId="7" fillId="10" borderId="16" xfId="0" applyFont="1" applyFill="1" applyBorder="1" applyAlignment="1">
      <alignment horizontal="left" wrapText="1"/>
    </xf>
    <xf numFmtId="0" fontId="7" fillId="0" borderId="0" xfId="0" applyFont="1" applyAlignment="1">
      <alignment horizontal="left"/>
    </xf>
    <xf numFmtId="0" fontId="7" fillId="0" borderId="0" xfId="0" applyFont="1" applyAlignment="1">
      <alignment horizontal="left" wrapText="1"/>
    </xf>
    <xf numFmtId="0" fontId="7" fillId="5" borderId="63" xfId="0" applyFont="1" applyFill="1" applyBorder="1" applyAlignment="1">
      <alignment horizontal="left" wrapText="1"/>
    </xf>
    <xf numFmtId="0" fontId="7" fillId="8" borderId="7" xfId="0" applyFont="1" applyFill="1" applyBorder="1" applyAlignment="1">
      <alignment horizontal="left" wrapText="1"/>
    </xf>
    <xf numFmtId="0" fontId="18" fillId="8" borderId="7" xfId="0" applyFont="1" applyFill="1" applyBorder="1" applyAlignment="1">
      <alignment horizontal="left" wrapText="1"/>
    </xf>
    <xf numFmtId="0" fontId="7" fillId="8" borderId="53" xfId="0" applyFont="1" applyFill="1" applyBorder="1" applyAlignment="1">
      <alignment horizontal="left" wrapText="1"/>
    </xf>
    <xf numFmtId="0" fontId="6" fillId="0" borderId="53" xfId="0" applyFont="1" applyBorder="1" applyAlignment="1">
      <alignment vertical="top"/>
    </xf>
    <xf numFmtId="0" fontId="6" fillId="0" borderId="59" xfId="0" applyFont="1" applyBorder="1" applyAlignment="1">
      <alignment vertical="top"/>
    </xf>
    <xf numFmtId="0" fontId="11" fillId="13" borderId="7" xfId="0" applyFont="1" applyFill="1" applyBorder="1" applyAlignment="1" applyProtection="1">
      <alignment horizontal="center" vertical="center"/>
      <protection locked="0"/>
    </xf>
    <xf numFmtId="0" fontId="11" fillId="13" borderId="16" xfId="0" applyFont="1" applyFill="1" applyBorder="1" applyAlignment="1" applyProtection="1">
      <alignment horizontal="center" vertical="center"/>
      <protection locked="0"/>
    </xf>
    <xf numFmtId="0" fontId="5" fillId="12" borderId="7" xfId="0" applyFont="1" applyFill="1" applyBorder="1" applyAlignment="1">
      <alignment horizontal="center" vertical="center"/>
    </xf>
    <xf numFmtId="0" fontId="5" fillId="12" borderId="13" xfId="0" applyFont="1" applyFill="1" applyBorder="1" applyAlignment="1">
      <alignment horizontal="center" vertical="center"/>
    </xf>
    <xf numFmtId="0" fontId="0" fillId="13" borderId="16" xfId="0" applyFont="1" applyFill="1" applyBorder="1" applyAlignment="1" applyProtection="1">
      <alignment horizontal="center" vertical="center"/>
      <protection locked="0"/>
    </xf>
    <xf numFmtId="49" fontId="6" fillId="12" borderId="58" xfId="0" applyNumberFormat="1" applyFont="1" applyFill="1" applyBorder="1" applyAlignment="1">
      <alignment horizontal="left" vertical="top"/>
    </xf>
    <xf numFmtId="0" fontId="13" fillId="0" borderId="11" xfId="0" applyFont="1" applyBorder="1" applyAlignment="1">
      <alignment horizontal="left" vertical="top"/>
    </xf>
    <xf numFmtId="0" fontId="13" fillId="0" borderId="47" xfId="0" applyFont="1" applyBorder="1" applyAlignment="1">
      <alignment horizontal="left" vertical="top"/>
    </xf>
    <xf numFmtId="0" fontId="7" fillId="0" borderId="81" xfId="0" applyFont="1" applyFill="1" applyBorder="1" applyAlignment="1" applyProtection="1">
      <alignment vertical="center" wrapText="1"/>
    </xf>
    <xf numFmtId="0" fontId="12" fillId="0" borderId="76" xfId="0" applyFont="1" applyFill="1" applyBorder="1" applyAlignment="1" applyProtection="1">
      <alignment horizontal="right" vertical="center" wrapText="1"/>
    </xf>
    <xf numFmtId="0" fontId="12" fillId="0" borderId="0" xfId="0" applyFont="1" applyFill="1" applyBorder="1" applyAlignment="1">
      <alignment vertical="center"/>
    </xf>
    <xf numFmtId="0" fontId="12" fillId="0" borderId="0" xfId="0" applyFont="1" applyFill="1" applyBorder="1" applyAlignment="1" applyProtection="1">
      <alignment horizontal="center" vertical="center"/>
    </xf>
    <xf numFmtId="0" fontId="12" fillId="0" borderId="0" xfId="0" applyFont="1" applyAlignment="1" applyProtection="1">
      <alignment horizontal="center"/>
    </xf>
    <xf numFmtId="0" fontId="12" fillId="0" borderId="0" xfId="0" applyFont="1" applyFill="1" applyBorder="1" applyAlignment="1" applyProtection="1">
      <alignment horizontal="center"/>
    </xf>
    <xf numFmtId="49" fontId="9" fillId="0" borderId="58" xfId="0" applyNumberFormat="1" applyFont="1" applyBorder="1"/>
    <xf numFmtId="0" fontId="10" fillId="0" borderId="0" xfId="0" applyFont="1" applyAlignment="1" applyProtection="1">
      <alignment vertical="top"/>
    </xf>
    <xf numFmtId="1" fontId="0" fillId="13" borderId="79" xfId="0" applyNumberFormat="1" applyFont="1" applyFill="1" applyBorder="1" applyAlignment="1" applyProtection="1">
      <alignment horizontal="left"/>
      <protection locked="0"/>
    </xf>
    <xf numFmtId="14" fontId="0" fillId="13" borderId="60" xfId="0" applyNumberFormat="1" applyFont="1" applyFill="1" applyBorder="1" applyAlignment="1" applyProtection="1">
      <alignment horizontal="left"/>
      <protection locked="0"/>
    </xf>
    <xf numFmtId="0" fontId="0" fillId="13" borderId="60" xfId="0" applyFont="1" applyFill="1" applyBorder="1" applyAlignment="1" applyProtection="1">
      <alignment horizontal="left"/>
      <protection locked="0"/>
    </xf>
    <xf numFmtId="0" fontId="0" fillId="13" borderId="61" xfId="0" applyFont="1" applyFill="1" applyBorder="1" applyAlignment="1" applyProtection="1">
      <alignment horizontal="left"/>
      <protection locked="0"/>
    </xf>
    <xf numFmtId="0" fontId="0" fillId="13" borderId="16" xfId="0" applyFont="1" applyFill="1" applyBorder="1" applyAlignment="1" applyProtection="1">
      <alignment horizontal="left"/>
      <protection locked="0"/>
    </xf>
    <xf numFmtId="0" fontId="0" fillId="13" borderId="13" xfId="0" applyFont="1" applyFill="1" applyBorder="1" applyAlignment="1" applyProtection="1">
      <alignment horizontal="left"/>
      <protection locked="0"/>
    </xf>
    <xf numFmtId="0" fontId="0" fillId="13" borderId="13" xfId="0" applyFont="1" applyFill="1" applyBorder="1" applyAlignment="1" applyProtection="1">
      <alignment horizontal="center" vertical="center"/>
      <protection locked="0"/>
    </xf>
    <xf numFmtId="0" fontId="0" fillId="13" borderId="17" xfId="0" applyFont="1" applyFill="1" applyBorder="1" applyAlignment="1" applyProtection="1">
      <alignment horizontal="center" vertical="center"/>
      <protection locked="0"/>
    </xf>
    <xf numFmtId="0" fontId="0" fillId="0" borderId="19" xfId="0" applyFont="1" applyFill="1" applyBorder="1" applyAlignment="1" applyProtection="1">
      <alignment horizontal="center" vertical="center"/>
    </xf>
    <xf numFmtId="0" fontId="0" fillId="0" borderId="54" xfId="0" applyFont="1" applyFill="1" applyBorder="1" applyAlignment="1" applyProtection="1">
      <alignment horizontal="center" vertical="center"/>
    </xf>
    <xf numFmtId="0" fontId="0" fillId="0" borderId="20" xfId="0" applyFont="1" applyFill="1" applyBorder="1" applyAlignment="1" applyProtection="1">
      <alignment horizontal="center" vertical="center"/>
    </xf>
    <xf numFmtId="0" fontId="0" fillId="0" borderId="55" xfId="0" applyFont="1" applyFill="1" applyBorder="1" applyAlignment="1" applyProtection="1">
      <alignment horizontal="center" vertical="center"/>
    </xf>
    <xf numFmtId="0" fontId="5" fillId="13" borderId="7" xfId="0" applyFont="1" applyFill="1" applyBorder="1" applyAlignment="1" applyProtection="1">
      <alignment horizontal="left" vertical="center"/>
      <protection locked="0"/>
    </xf>
    <xf numFmtId="0" fontId="12" fillId="0" borderId="0" xfId="0" applyFont="1" applyFill="1" applyProtection="1"/>
    <xf numFmtId="0" fontId="0" fillId="0" borderId="27" xfId="0" applyFont="1" applyFill="1" applyBorder="1"/>
    <xf numFmtId="0" fontId="0" fillId="0" borderId="57" xfId="0" applyFont="1" applyFill="1" applyBorder="1"/>
    <xf numFmtId="0" fontId="7" fillId="0" borderId="0" xfId="0" applyFont="1" applyAlignment="1">
      <alignment horizontal="left" vertical="center"/>
    </xf>
    <xf numFmtId="0" fontId="7" fillId="0" borderId="0" xfId="0" applyFont="1" applyAlignment="1">
      <alignment horizontal="left" vertical="center" wrapText="1"/>
    </xf>
    <xf numFmtId="0" fontId="5" fillId="12" borderId="7" xfId="0" applyFont="1" applyFill="1" applyBorder="1" applyAlignment="1">
      <alignment horizontal="left"/>
    </xf>
    <xf numFmtId="0" fontId="0" fillId="12" borderId="0" xfId="0" applyFill="1"/>
    <xf numFmtId="0" fontId="0" fillId="2" borderId="45" xfId="0" applyFill="1" applyBorder="1" applyAlignment="1">
      <alignment horizontal="right" vertical="top"/>
    </xf>
    <xf numFmtId="0" fontId="8" fillId="12" borderId="0" xfId="0" applyFont="1" applyFill="1" applyAlignment="1">
      <alignment vertical="center"/>
    </xf>
    <xf numFmtId="0" fontId="0" fillId="12" borderId="0" xfId="0" applyFill="1" applyAlignment="1">
      <alignment horizontal="left"/>
    </xf>
    <xf numFmtId="0" fontId="9" fillId="12" borderId="0" xfId="0" applyFont="1" applyFill="1" applyAlignment="1">
      <alignment vertical="center"/>
    </xf>
    <xf numFmtId="0" fontId="9" fillId="0" borderId="0" xfId="0" applyFont="1" applyAlignment="1" applyProtection="1">
      <alignment vertical="center"/>
      <protection locked="0"/>
    </xf>
    <xf numFmtId="0" fontId="10" fillId="12" borderId="0" xfId="0" applyFont="1" applyFill="1"/>
    <xf numFmtId="0" fontId="5" fillId="0" borderId="11" xfId="0" applyFont="1" applyBorder="1" applyAlignment="1" applyProtection="1">
      <alignment vertical="center"/>
      <protection locked="0"/>
    </xf>
    <xf numFmtId="0" fontId="5" fillId="0" borderId="0" xfId="0" applyFont="1" applyAlignment="1" applyProtection="1">
      <alignment vertical="center"/>
      <protection locked="0"/>
    </xf>
    <xf numFmtId="0" fontId="5" fillId="0" borderId="12" xfId="0" applyFont="1" applyBorder="1" applyAlignment="1" applyProtection="1">
      <alignment vertical="center"/>
      <protection locked="0"/>
    </xf>
    <xf numFmtId="0" fontId="6" fillId="12" borderId="0" xfId="0" applyFont="1" applyFill="1" applyAlignment="1">
      <alignment horizontal="left" vertical="center"/>
    </xf>
    <xf numFmtId="0" fontId="11" fillId="12" borderId="0" xfId="0" applyFont="1" applyFill="1" applyAlignment="1">
      <alignment horizontal="left" vertical="center"/>
    </xf>
    <xf numFmtId="0" fontId="5" fillId="0" borderId="11" xfId="0" applyFont="1" applyBorder="1" applyAlignment="1">
      <alignment horizontal="center" wrapText="1"/>
    </xf>
    <xf numFmtId="0" fontId="5" fillId="0" borderId="0" xfId="0" applyFont="1" applyAlignment="1">
      <alignment horizontal="center" wrapText="1"/>
    </xf>
    <xf numFmtId="0" fontId="5" fillId="0" borderId="12" xfId="0" applyFont="1" applyBorder="1" applyAlignment="1">
      <alignment horizontal="center" wrapText="1"/>
    </xf>
    <xf numFmtId="0" fontId="0" fillId="0" borderId="7" xfId="0" applyBorder="1" applyAlignment="1">
      <alignment horizontal="left" vertical="center"/>
    </xf>
    <xf numFmtId="0" fontId="0" fillId="0" borderId="12" xfId="0" applyBorder="1" applyAlignment="1">
      <alignment horizontal="left" vertical="center" wrapText="1"/>
    </xf>
    <xf numFmtId="0" fontId="0" fillId="0" borderId="0" xfId="0" applyAlignment="1">
      <alignment horizontal="left" vertical="center"/>
    </xf>
    <xf numFmtId="0" fontId="5" fillId="0" borderId="7" xfId="0" applyFont="1" applyBorder="1" applyAlignment="1">
      <alignment horizontal="left" vertical="center"/>
    </xf>
    <xf numFmtId="0" fontId="5" fillId="0" borderId="12" xfId="0" applyFont="1" applyBorder="1" applyAlignment="1">
      <alignment horizontal="left" vertical="center"/>
    </xf>
    <xf numFmtId="0" fontId="5" fillId="0" borderId="0" xfId="0" applyFont="1" applyAlignment="1">
      <alignment horizontal="left" vertical="center"/>
    </xf>
    <xf numFmtId="0" fontId="5" fillId="0" borderId="12" xfId="0" applyFont="1" applyBorder="1"/>
    <xf numFmtId="0" fontId="0" fillId="0" borderId="16" xfId="0" applyBorder="1" applyAlignment="1">
      <alignment horizontal="left" vertical="center"/>
    </xf>
    <xf numFmtId="0" fontId="0" fillId="0" borderId="35" xfId="0" applyBorder="1" applyAlignment="1">
      <alignment horizontal="left" vertical="center"/>
    </xf>
    <xf numFmtId="0" fontId="5" fillId="0" borderId="35" xfId="0" applyFont="1" applyBorder="1"/>
    <xf numFmtId="0" fontId="5" fillId="0" borderId="11" xfId="0" applyFont="1" applyBorder="1" applyAlignment="1">
      <alignment horizontal="left" vertical="top" wrapText="1"/>
    </xf>
    <xf numFmtId="0" fontId="5" fillId="0" borderId="0" xfId="0" applyFont="1" applyAlignment="1">
      <alignment horizontal="left" vertical="top" wrapText="1"/>
    </xf>
    <xf numFmtId="0" fontId="5" fillId="0" borderId="0" xfId="0" applyFont="1" applyAlignment="1">
      <alignment horizontal="center" vertical="center"/>
    </xf>
    <xf numFmtId="0" fontId="5" fillId="0" borderId="0" xfId="0" applyFont="1" applyAlignment="1">
      <alignment horizontal="left" vertical="center" wrapText="1"/>
    </xf>
    <xf numFmtId="0" fontId="5" fillId="0" borderId="21" xfId="0" applyFont="1" applyBorder="1" applyAlignment="1">
      <alignment horizontal="center" vertical="center"/>
    </xf>
    <xf numFmtId="0" fontId="5" fillId="0" borderId="15" xfId="0" applyFont="1" applyBorder="1" applyAlignment="1">
      <alignment horizontal="left" vertical="center" wrapText="1"/>
    </xf>
    <xf numFmtId="169" fontId="5" fillId="0" borderId="34" xfId="0" applyNumberFormat="1" applyFont="1" applyBorder="1" applyAlignment="1">
      <alignment horizontal="center" vertical="center"/>
    </xf>
    <xf numFmtId="0" fontId="5" fillId="0" borderId="7" xfId="0" applyFont="1" applyBorder="1" applyAlignment="1">
      <alignment horizontal="center" vertical="center"/>
    </xf>
    <xf numFmtId="0" fontId="0" fillId="0" borderId="12" xfId="0" applyBorder="1" applyAlignment="1">
      <alignment horizontal="center" wrapText="1"/>
    </xf>
    <xf numFmtId="0" fontId="0" fillId="0" borderId="0" xfId="0" applyAlignment="1">
      <alignment horizontal="center" wrapText="1"/>
    </xf>
    <xf numFmtId="0" fontId="5" fillId="2" borderId="7" xfId="0" applyFont="1" applyFill="1" applyBorder="1" applyAlignment="1">
      <alignment horizontal="center" vertical="center"/>
    </xf>
    <xf numFmtId="0" fontId="0" fillId="0" borderId="7" xfId="0" applyBorder="1" applyAlignment="1">
      <alignment horizontal="center" vertical="center"/>
    </xf>
    <xf numFmtId="0" fontId="0" fillId="0" borderId="12" xfId="0" applyBorder="1"/>
    <xf numFmtId="0" fontId="0" fillId="0" borderId="0" xfId="0" applyAlignment="1">
      <alignment horizontal="center" vertical="center"/>
    </xf>
    <xf numFmtId="0" fontId="0" fillId="0" borderId="11" xfId="0" applyBorder="1" applyAlignment="1">
      <alignment horizontal="left" vertical="top" wrapText="1"/>
    </xf>
    <xf numFmtId="0" fontId="0" fillId="0" borderId="0" xfId="0" applyAlignment="1">
      <alignment horizontal="left" vertical="top" wrapText="1"/>
    </xf>
    <xf numFmtId="0" fontId="0" fillId="0" borderId="35" xfId="0" applyBorder="1"/>
    <xf numFmtId="169" fontId="5" fillId="0" borderId="0" xfId="0" applyNumberFormat="1" applyFont="1" applyAlignment="1">
      <alignment horizontal="center" vertical="center"/>
    </xf>
    <xf numFmtId="0" fontId="5" fillId="0" borderId="0" xfId="0" applyFont="1" applyAlignment="1">
      <alignment horizontal="left" vertical="top"/>
    </xf>
    <xf numFmtId="0" fontId="5" fillId="0" borderId="0" xfId="0" applyFont="1" applyAlignment="1">
      <alignment horizontal="center" vertical="top"/>
    </xf>
    <xf numFmtId="0" fontId="5" fillId="0" borderId="0" xfId="0" applyFont="1" applyAlignment="1">
      <alignment vertical="top"/>
    </xf>
    <xf numFmtId="0" fontId="0" fillId="0" borderId="0" xfId="0" applyAlignment="1">
      <alignment vertical="center"/>
    </xf>
    <xf numFmtId="0" fontId="0" fillId="0" borderId="0" xfId="0" applyAlignment="1">
      <alignment horizontal="left" vertical="top"/>
    </xf>
    <xf numFmtId="49" fontId="0" fillId="12" borderId="0" xfId="0" applyNumberFormat="1" applyFill="1" applyAlignment="1">
      <alignment horizontal="left"/>
    </xf>
    <xf numFmtId="0" fontId="0" fillId="12" borderId="0" xfId="0" applyFill="1" applyAlignment="1">
      <alignment horizontal="center"/>
    </xf>
    <xf numFmtId="0" fontId="0" fillId="12" borderId="0" xfId="0" applyFill="1" applyAlignment="1">
      <alignment horizontal="left" vertical="top"/>
    </xf>
    <xf numFmtId="0" fontId="0" fillId="0" borderId="38" xfId="0" applyBorder="1" applyAlignment="1">
      <alignment horizontal="center" vertical="center"/>
    </xf>
    <xf numFmtId="0" fontId="0" fillId="13" borderId="21" xfId="0" applyFill="1" applyBorder="1" applyAlignment="1" applyProtection="1">
      <alignment horizontal="center" vertical="center"/>
      <protection locked="0"/>
    </xf>
    <xf numFmtId="0" fontId="0" fillId="0" borderId="37" xfId="0" applyBorder="1" applyAlignment="1">
      <alignment horizontal="center" vertical="center"/>
    </xf>
    <xf numFmtId="0" fontId="0" fillId="12" borderId="16" xfId="0" applyFill="1" applyBorder="1" applyAlignment="1">
      <alignment horizontal="left"/>
    </xf>
    <xf numFmtId="0" fontId="0" fillId="13" borderId="13" xfId="0" applyFill="1" applyBorder="1" applyAlignment="1" applyProtection="1">
      <alignment horizontal="center" vertical="center"/>
      <protection locked="0"/>
    </xf>
    <xf numFmtId="0" fontId="0" fillId="13" borderId="7" xfId="0" applyFill="1" applyBorder="1" applyAlignment="1" applyProtection="1">
      <alignment horizontal="center" vertical="center"/>
      <protection locked="0"/>
    </xf>
    <xf numFmtId="0" fontId="0" fillId="12" borderId="7" xfId="0" applyFill="1" applyBorder="1" applyAlignment="1">
      <alignment horizontal="left"/>
    </xf>
    <xf numFmtId="0" fontId="0" fillId="0" borderId="20" xfId="0" applyBorder="1" applyAlignment="1">
      <alignment horizontal="center" vertical="center"/>
    </xf>
    <xf numFmtId="0" fontId="0" fillId="0" borderId="19" xfId="0" applyBorder="1" applyAlignment="1">
      <alignment horizontal="center" vertical="center"/>
    </xf>
    <xf numFmtId="0" fontId="0" fillId="12" borderId="59" xfId="0" applyFill="1" applyBorder="1"/>
    <xf numFmtId="0" fontId="0" fillId="12" borderId="53" xfId="0" applyFill="1" applyBorder="1"/>
    <xf numFmtId="0" fontId="10" fillId="12" borderId="0" xfId="0" applyFont="1" applyFill="1" applyAlignment="1">
      <alignment horizontal="left"/>
    </xf>
    <xf numFmtId="0" fontId="11" fillId="12" borderId="0" xfId="0" applyFont="1" applyFill="1" applyAlignment="1" applyProtection="1">
      <alignment horizontal="left"/>
      <protection locked="0"/>
    </xf>
    <xf numFmtId="0" fontId="11" fillId="12" borderId="0" xfId="0" applyFont="1" applyFill="1" applyProtection="1">
      <protection locked="0"/>
    </xf>
    <xf numFmtId="0" fontId="11" fillId="12" borderId="35" xfId="0" applyFont="1" applyFill="1" applyBorder="1" applyProtection="1">
      <protection locked="0"/>
    </xf>
    <xf numFmtId="0" fontId="12" fillId="12" borderId="15" xfId="0" applyFont="1" applyFill="1" applyBorder="1" applyProtection="1">
      <protection locked="0"/>
    </xf>
    <xf numFmtId="0" fontId="11" fillId="12" borderId="15" xfId="0" applyFont="1" applyFill="1" applyBorder="1" applyAlignment="1">
      <alignment horizontal="left" vertical="center"/>
    </xf>
    <xf numFmtId="0" fontId="11" fillId="12" borderId="14" xfId="0" applyFont="1" applyFill="1" applyBorder="1" applyAlignment="1">
      <alignment horizontal="left" vertical="center"/>
    </xf>
    <xf numFmtId="0" fontId="11" fillId="12" borderId="12" xfId="0" applyFont="1" applyFill="1" applyBorder="1" applyProtection="1">
      <protection locked="0"/>
    </xf>
    <xf numFmtId="0" fontId="12" fillId="12" borderId="0" xfId="0" applyFont="1" applyFill="1" applyProtection="1">
      <protection locked="0"/>
    </xf>
    <xf numFmtId="0" fontId="11" fillId="12" borderId="11" xfId="0" applyFont="1" applyFill="1" applyBorder="1" applyAlignment="1">
      <alignment horizontal="left" vertical="center"/>
    </xf>
    <xf numFmtId="0" fontId="11" fillId="12" borderId="10" xfId="0" applyFont="1" applyFill="1" applyBorder="1" applyProtection="1">
      <protection locked="0"/>
    </xf>
    <xf numFmtId="0" fontId="11" fillId="12" borderId="9" xfId="0" applyFont="1" applyFill="1" applyBorder="1" applyProtection="1">
      <protection locked="0"/>
    </xf>
    <xf numFmtId="0" fontId="0" fillId="12" borderId="9" xfId="0" applyFill="1" applyBorder="1" applyAlignment="1">
      <alignment horizontal="left"/>
    </xf>
    <xf numFmtId="0" fontId="11" fillId="12" borderId="9" xfId="0" applyFont="1" applyFill="1" applyBorder="1" applyAlignment="1">
      <alignment horizontal="left" vertical="center"/>
    </xf>
    <xf numFmtId="0" fontId="11" fillId="12" borderId="8" xfId="0" applyFont="1" applyFill="1" applyBorder="1" applyAlignment="1">
      <alignment horizontal="left" vertical="center"/>
    </xf>
    <xf numFmtId="0" fontId="11" fillId="12" borderId="0" xfId="0" applyFont="1" applyFill="1" applyAlignment="1" applyProtection="1">
      <alignment horizontal="right"/>
      <protection locked="0"/>
    </xf>
    <xf numFmtId="0" fontId="11" fillId="12" borderId="0" xfId="0" applyFont="1" applyFill="1" applyAlignment="1">
      <alignment horizontal="right" vertical="center"/>
    </xf>
    <xf numFmtId="0" fontId="0" fillId="13" borderId="7" xfId="0" applyFill="1" applyBorder="1" applyAlignment="1" applyProtection="1">
      <alignment horizontal="left" vertical="center"/>
      <protection locked="0"/>
    </xf>
    <xf numFmtId="0" fontId="5" fillId="12" borderId="0" xfId="0" applyFont="1" applyFill="1" applyAlignment="1" applyProtection="1">
      <alignment horizontal="right"/>
      <protection locked="0"/>
    </xf>
    <xf numFmtId="20" fontId="0" fillId="13" borderId="7" xfId="0" applyNumberFormat="1" applyFill="1" applyBorder="1" applyAlignment="1" applyProtection="1">
      <alignment horizontal="left" vertical="center"/>
      <protection locked="0"/>
    </xf>
    <xf numFmtId="14" fontId="0" fillId="13" borderId="7" xfId="0" applyNumberFormat="1" applyFill="1" applyBorder="1" applyAlignment="1" applyProtection="1">
      <alignment horizontal="left" vertical="center"/>
      <protection locked="0"/>
    </xf>
    <xf numFmtId="0" fontId="0" fillId="0" borderId="0" xfId="0" applyAlignment="1">
      <alignment horizontal="center"/>
    </xf>
    <xf numFmtId="14" fontId="0" fillId="13" borderId="7" xfId="0" applyNumberFormat="1" applyFill="1" applyBorder="1" applyAlignment="1" applyProtection="1">
      <alignment horizontal="left"/>
      <protection locked="0"/>
    </xf>
    <xf numFmtId="0" fontId="0" fillId="12" borderId="0" xfId="0" applyFill="1" applyProtection="1">
      <protection locked="0"/>
    </xf>
    <xf numFmtId="20" fontId="0" fillId="13" borderId="7" xfId="0" applyNumberFormat="1" applyFill="1" applyBorder="1" applyAlignment="1" applyProtection="1">
      <alignment horizontal="left"/>
      <protection locked="0"/>
    </xf>
    <xf numFmtId="0" fontId="8" fillId="0" borderId="0" xfId="0" applyFont="1"/>
    <xf numFmtId="0" fontId="0" fillId="0" borderId="0" xfId="0" applyAlignment="1">
      <alignment horizontal="right"/>
    </xf>
    <xf numFmtId="0" fontId="8" fillId="0" borderId="0" xfId="0" applyFont="1" applyProtection="1">
      <protection locked="0"/>
    </xf>
    <xf numFmtId="14" fontId="8" fillId="0" borderId="0" xfId="0" applyNumberFormat="1" applyFont="1" applyAlignment="1">
      <alignment horizontal="left"/>
    </xf>
    <xf numFmtId="165" fontId="8" fillId="0" borderId="0" xfId="0" applyNumberFormat="1" applyFont="1" applyAlignment="1">
      <alignment horizontal="left"/>
    </xf>
    <xf numFmtId="0" fontId="0" fillId="12" borderId="53" xfId="0" applyFill="1" applyBorder="1" applyAlignment="1">
      <alignment horizontal="center" vertical="center"/>
    </xf>
    <xf numFmtId="0" fontId="0" fillId="12" borderId="59" xfId="0" applyFill="1" applyBorder="1" applyAlignment="1">
      <alignment horizontal="center" vertical="center"/>
    </xf>
    <xf numFmtId="0" fontId="0" fillId="0" borderId="48" xfId="0" applyBorder="1" applyAlignment="1">
      <alignment horizontal="left" vertical="top"/>
    </xf>
    <xf numFmtId="0" fontId="0" fillId="0" borderId="2" xfId="0" applyBorder="1" applyAlignment="1">
      <alignment horizontal="left" vertical="top"/>
    </xf>
    <xf numFmtId="0" fontId="0" fillId="0" borderId="3" xfId="0" applyBorder="1" applyAlignment="1">
      <alignment horizontal="left" vertical="top"/>
    </xf>
    <xf numFmtId="0" fontId="0" fillId="13" borderId="16" xfId="0" applyFill="1" applyBorder="1" applyAlignment="1" applyProtection="1">
      <alignment horizontal="center" vertical="center" wrapText="1"/>
      <protection locked="0"/>
    </xf>
    <xf numFmtId="0" fontId="0" fillId="13" borderId="17" xfId="0" applyFill="1" applyBorder="1" applyAlignment="1" applyProtection="1">
      <alignment horizontal="center" vertical="center" wrapText="1"/>
      <protection locked="0"/>
    </xf>
    <xf numFmtId="0" fontId="15" fillId="0" borderId="30" xfId="0" applyFont="1" applyBorder="1" applyAlignment="1">
      <alignment horizontal="left" vertical="top" wrapText="1"/>
    </xf>
    <xf numFmtId="0" fontId="0" fillId="0" borderId="30" xfId="0" applyBorder="1" applyAlignment="1">
      <alignment vertical="center"/>
    </xf>
    <xf numFmtId="0" fontId="0" fillId="0" borderId="0" xfId="0" applyAlignment="1" applyProtection="1">
      <alignment horizontal="center" vertical="center" wrapText="1"/>
      <protection locked="0"/>
    </xf>
    <xf numFmtId="0" fontId="10" fillId="12" borderId="0" xfId="0" applyFont="1" applyFill="1" applyAlignment="1">
      <alignment horizontal="left" vertical="top"/>
    </xf>
    <xf numFmtId="0" fontId="15" fillId="0" borderId="0" xfId="0" applyFont="1" applyAlignment="1">
      <alignment horizontal="left" vertical="top" wrapText="1"/>
    </xf>
    <xf numFmtId="14" fontId="0" fillId="0" borderId="0" xfId="0" applyNumberFormat="1" applyAlignment="1" applyProtection="1">
      <alignment vertical="center"/>
      <protection locked="0"/>
    </xf>
    <xf numFmtId="0" fontId="0" fillId="0" borderId="0" xfId="0" applyAlignment="1">
      <alignment vertical="top"/>
    </xf>
    <xf numFmtId="0" fontId="5" fillId="0" borderId="0" xfId="0" applyFont="1" applyAlignment="1">
      <alignment horizontal="center" vertical="center" wrapText="1"/>
    </xf>
    <xf numFmtId="0" fontId="0" fillId="0" borderId="0" xfId="0" applyAlignment="1">
      <alignment vertical="top" wrapText="1"/>
    </xf>
    <xf numFmtId="0" fontId="0" fillId="0" borderId="0" xfId="0" applyAlignment="1">
      <alignment horizontal="center" vertical="center" textRotation="90" wrapText="1"/>
    </xf>
    <xf numFmtId="0" fontId="7" fillId="0" borderId="0" xfId="0" applyFont="1" applyAlignment="1">
      <alignment wrapText="1"/>
    </xf>
    <xf numFmtId="0" fontId="6" fillId="12" borderId="0" xfId="0" applyFont="1" applyFill="1" applyAlignment="1">
      <alignment horizontal="left"/>
    </xf>
    <xf numFmtId="0" fontId="11" fillId="0" borderId="0" xfId="0" applyFont="1" applyAlignment="1">
      <alignment horizontal="left"/>
    </xf>
    <xf numFmtId="0" fontId="7" fillId="0" borderId="6" xfId="0" applyFont="1" applyBorder="1" applyAlignment="1">
      <alignment horizontal="left" vertical="top"/>
    </xf>
    <xf numFmtId="49" fontId="7" fillId="0" borderId="0" xfId="0" applyNumberFormat="1" applyFont="1" applyAlignment="1" applyProtection="1">
      <alignment horizontal="left"/>
      <protection locked="0"/>
    </xf>
    <xf numFmtId="0" fontId="7" fillId="0" borderId="0" xfId="0" applyFont="1" applyAlignment="1" applyProtection="1">
      <alignment horizontal="left"/>
      <protection locked="0"/>
    </xf>
    <xf numFmtId="0" fontId="12" fillId="0" borderId="0" xfId="0" applyFont="1"/>
    <xf numFmtId="0" fontId="0" fillId="0" borderId="0" xfId="0" applyAlignment="1">
      <alignment horizontal="right" vertical="center"/>
    </xf>
    <xf numFmtId="0" fontId="5" fillId="0" borderId="0" xfId="0" applyFont="1" applyAlignment="1" applyProtection="1">
      <alignment horizontal="center"/>
      <protection locked="0"/>
    </xf>
    <xf numFmtId="0" fontId="5" fillId="0" borderId="0" xfId="0" applyFont="1" applyAlignment="1" applyProtection="1">
      <alignment horizontal="center" vertical="center"/>
      <protection locked="0"/>
    </xf>
    <xf numFmtId="0" fontId="7" fillId="0" borderId="0" xfId="0" applyFont="1" applyAlignment="1" applyProtection="1">
      <alignment horizontal="left" vertical="top"/>
      <protection locked="0"/>
    </xf>
    <xf numFmtId="0" fontId="3" fillId="13" borderId="31" xfId="2" applyFont="1" applyFill="1" applyBorder="1" applyAlignment="1" applyProtection="1">
      <alignment horizontal="left"/>
      <protection locked="0"/>
    </xf>
    <xf numFmtId="0" fontId="0" fillId="13" borderId="30" xfId="0" applyFont="1" applyFill="1" applyBorder="1" applyAlignment="1" applyProtection="1">
      <alignment horizontal="left"/>
      <protection locked="0"/>
    </xf>
    <xf numFmtId="0" fontId="0" fillId="13" borderId="32" xfId="0" applyFont="1" applyFill="1" applyBorder="1" applyAlignment="1" applyProtection="1">
      <alignment horizontal="left"/>
      <protection locked="0"/>
    </xf>
    <xf numFmtId="0" fontId="0" fillId="13" borderId="31" xfId="0" applyFont="1" applyFill="1" applyBorder="1" applyAlignment="1" applyProtection="1">
      <alignment horizontal="left" vertical="top"/>
      <protection locked="0"/>
    </xf>
    <xf numFmtId="0" fontId="0" fillId="13" borderId="30" xfId="0" applyFont="1" applyFill="1" applyBorder="1" applyAlignment="1" applyProtection="1">
      <alignment horizontal="left" vertical="top"/>
      <protection locked="0"/>
    </xf>
    <xf numFmtId="0" fontId="0" fillId="13" borderId="32" xfId="0" applyFont="1" applyFill="1" applyBorder="1" applyAlignment="1" applyProtection="1">
      <alignment horizontal="left" vertical="top"/>
      <protection locked="0"/>
    </xf>
    <xf numFmtId="0" fontId="0" fillId="13" borderId="7" xfId="0" applyFont="1" applyFill="1" applyBorder="1" applyAlignment="1" applyProtection="1">
      <alignment horizontal="left" vertical="top"/>
      <protection locked="0"/>
    </xf>
    <xf numFmtId="0" fontId="0" fillId="13" borderId="31" xfId="0" applyFont="1" applyFill="1" applyBorder="1" applyAlignment="1" applyProtection="1">
      <alignment horizontal="left"/>
      <protection locked="0"/>
    </xf>
    <xf numFmtId="164" fontId="0" fillId="13" borderId="21" xfId="0" applyNumberFormat="1" applyFont="1" applyFill="1" applyBorder="1" applyAlignment="1" applyProtection="1">
      <alignment horizontal="left" vertical="top"/>
      <protection locked="0"/>
    </xf>
    <xf numFmtId="49" fontId="0" fillId="13" borderId="1" xfId="0" applyNumberFormat="1" applyFont="1" applyFill="1" applyBorder="1" applyAlignment="1" applyProtection="1">
      <alignment horizontal="left" vertical="top"/>
      <protection locked="0"/>
    </xf>
    <xf numFmtId="49" fontId="0" fillId="13" borderId="2" xfId="0" applyNumberFormat="1" applyFont="1" applyFill="1" applyBorder="1" applyAlignment="1" applyProtection="1">
      <alignment horizontal="left" vertical="top"/>
      <protection locked="0"/>
    </xf>
    <xf numFmtId="49" fontId="0" fillId="13" borderId="3" xfId="0" applyNumberFormat="1" applyFont="1" applyFill="1" applyBorder="1" applyAlignment="1" applyProtection="1">
      <alignment horizontal="left" vertical="top"/>
      <protection locked="0"/>
    </xf>
    <xf numFmtId="0" fontId="0" fillId="13" borderId="31" xfId="0" applyFont="1" applyFill="1" applyBorder="1" applyAlignment="1" applyProtection="1">
      <alignment vertical="top"/>
      <protection locked="0"/>
    </xf>
    <xf numFmtId="0" fontId="0" fillId="13" borderId="30" xfId="0" applyFont="1" applyFill="1" applyBorder="1" applyAlignment="1" applyProtection="1">
      <alignment vertical="top"/>
      <protection locked="0"/>
    </xf>
    <xf numFmtId="0" fontId="0" fillId="13" borderId="32" xfId="0" applyFont="1" applyFill="1" applyBorder="1" applyAlignment="1" applyProtection="1">
      <alignment vertical="top"/>
      <protection locked="0"/>
    </xf>
    <xf numFmtId="0" fontId="0" fillId="13" borderId="7" xfId="0" applyFont="1" applyFill="1" applyBorder="1" applyAlignment="1" applyProtection="1">
      <alignment vertical="top"/>
      <protection locked="0"/>
    </xf>
    <xf numFmtId="164" fontId="0" fillId="13" borderId="21" xfId="0" applyNumberFormat="1" applyFont="1" applyFill="1" applyBorder="1" applyAlignment="1" applyProtection="1">
      <alignment vertical="top"/>
      <protection locked="0"/>
    </xf>
    <xf numFmtId="0" fontId="3" fillId="13" borderId="31" xfId="2" applyFill="1" applyBorder="1" applyAlignment="1" applyProtection="1">
      <alignment horizontal="left"/>
      <protection locked="0"/>
    </xf>
    <xf numFmtId="164" fontId="0" fillId="13" borderId="4" xfId="0" applyNumberFormat="1" applyFont="1" applyFill="1" applyBorder="1" applyAlignment="1" applyProtection="1">
      <alignment horizontal="left"/>
      <protection locked="0"/>
    </xf>
    <xf numFmtId="164" fontId="0" fillId="13" borderId="0" xfId="0" applyNumberFormat="1" applyFont="1" applyFill="1" applyBorder="1" applyAlignment="1" applyProtection="1">
      <alignment horizontal="left"/>
      <protection locked="0"/>
    </xf>
    <xf numFmtId="164" fontId="0" fillId="13" borderId="5" xfId="0" applyNumberFormat="1" applyFont="1" applyFill="1" applyBorder="1" applyAlignment="1" applyProtection="1">
      <alignment horizontal="left"/>
      <protection locked="0"/>
    </xf>
    <xf numFmtId="164" fontId="0" fillId="13" borderId="1" xfId="0" applyNumberFormat="1" applyFont="1" applyFill="1" applyBorder="1" applyAlignment="1" applyProtection="1">
      <alignment horizontal="left" vertical="top"/>
      <protection locked="0"/>
    </xf>
    <xf numFmtId="164" fontId="0" fillId="13" borderId="2" xfId="0" applyNumberFormat="1" applyFont="1" applyFill="1" applyBorder="1" applyAlignment="1" applyProtection="1">
      <alignment horizontal="left" vertical="top"/>
      <protection locked="0"/>
    </xf>
    <xf numFmtId="164" fontId="0" fillId="13" borderId="3" xfId="0" applyNumberFormat="1" applyFont="1" applyFill="1" applyBorder="1" applyAlignment="1" applyProtection="1">
      <alignment horizontal="left" vertical="top"/>
      <protection locked="0"/>
    </xf>
    <xf numFmtId="0" fontId="0" fillId="13" borderId="1" xfId="0" applyFont="1" applyFill="1" applyBorder="1" applyAlignment="1" applyProtection="1">
      <alignment horizontal="left"/>
      <protection locked="0"/>
    </xf>
    <xf numFmtId="0" fontId="0" fillId="13" borderId="2" xfId="0" applyFont="1" applyFill="1" applyBorder="1" applyAlignment="1" applyProtection="1">
      <alignment horizontal="left"/>
      <protection locked="0"/>
    </xf>
    <xf numFmtId="0" fontId="0" fillId="13" borderId="3" xfId="0" applyFont="1" applyFill="1" applyBorder="1" applyAlignment="1" applyProtection="1">
      <alignment horizontal="left"/>
      <protection locked="0"/>
    </xf>
    <xf numFmtId="164" fontId="0" fillId="13" borderId="25" xfId="0" applyNumberFormat="1" applyFont="1" applyFill="1" applyBorder="1" applyAlignment="1" applyProtection="1">
      <alignment horizontal="left"/>
      <protection locked="0"/>
    </xf>
    <xf numFmtId="164" fontId="0" fillId="13" borderId="26" xfId="0" applyNumberFormat="1" applyFont="1" applyFill="1" applyBorder="1" applyAlignment="1" applyProtection="1">
      <alignment horizontal="left"/>
      <protection locked="0"/>
    </xf>
    <xf numFmtId="164" fontId="0" fillId="13" borderId="40" xfId="0" applyNumberFormat="1" applyFont="1" applyFill="1" applyBorder="1" applyAlignment="1" applyProtection="1">
      <alignment horizontal="left"/>
      <protection locked="0"/>
    </xf>
    <xf numFmtId="0" fontId="3" fillId="13" borderId="31" xfId="2" applyFill="1" applyBorder="1" applyAlignment="1" applyProtection="1">
      <alignment horizontal="left" vertical="top"/>
      <protection locked="0"/>
    </xf>
    <xf numFmtId="0" fontId="6" fillId="13" borderId="31" xfId="0" applyFont="1" applyFill="1" applyBorder="1" applyAlignment="1" applyProtection="1">
      <alignment horizontal="left" vertical="top"/>
      <protection locked="0"/>
    </xf>
    <xf numFmtId="0" fontId="6" fillId="13" borderId="30" xfId="0" applyFont="1" applyFill="1" applyBorder="1" applyAlignment="1" applyProtection="1">
      <alignment horizontal="left" vertical="top"/>
      <protection locked="0"/>
    </xf>
    <xf numFmtId="0" fontId="6" fillId="13" borderId="32" xfId="0" applyFont="1" applyFill="1" applyBorder="1" applyAlignment="1" applyProtection="1">
      <alignment horizontal="left" vertical="top"/>
      <protection locked="0"/>
    </xf>
    <xf numFmtId="0" fontId="5" fillId="0" borderId="18" xfId="0" applyFont="1" applyFill="1" applyBorder="1" applyAlignment="1">
      <alignment horizontal="left" vertical="top"/>
    </xf>
    <xf numFmtId="0" fontId="5" fillId="0" borderId="36" xfId="0" applyFont="1" applyFill="1" applyBorder="1" applyAlignment="1">
      <alignment horizontal="left" vertical="top"/>
    </xf>
    <xf numFmtId="0" fontId="0" fillId="0" borderId="0" xfId="0" applyFont="1" applyAlignment="1" applyProtection="1">
      <alignment horizontal="left" vertical="top" wrapText="1"/>
    </xf>
    <xf numFmtId="0" fontId="0" fillId="12" borderId="0" xfId="0" applyFont="1" applyFill="1" applyAlignment="1" applyProtection="1"/>
    <xf numFmtId="0" fontId="0" fillId="12" borderId="0" xfId="0" applyFont="1" applyFill="1" applyAlignment="1"/>
    <xf numFmtId="0" fontId="0" fillId="0" borderId="0" xfId="0" applyFont="1" applyFill="1" applyBorder="1" applyAlignment="1" applyProtection="1">
      <alignment horizontal="left"/>
      <protection locked="0"/>
    </xf>
    <xf numFmtId="0" fontId="5" fillId="0" borderId="8" xfId="0" applyFont="1" applyFill="1" applyBorder="1" applyAlignment="1" applyProtection="1">
      <alignment horizontal="center"/>
    </xf>
    <xf numFmtId="0" fontId="5" fillId="0" borderId="9" xfId="0" applyFont="1" applyFill="1" applyBorder="1" applyAlignment="1" applyProtection="1">
      <alignment horizontal="center"/>
    </xf>
    <xf numFmtId="0" fontId="5" fillId="0" borderId="10" xfId="0" applyFont="1" applyFill="1" applyBorder="1" applyAlignment="1" applyProtection="1">
      <alignment horizontal="center"/>
    </xf>
    <xf numFmtId="0" fontId="9" fillId="13" borderId="11" xfId="0" applyFont="1" applyFill="1" applyBorder="1" applyAlignment="1" applyProtection="1">
      <alignment horizontal="center" vertical="center"/>
      <protection locked="0"/>
    </xf>
    <xf numFmtId="0" fontId="9" fillId="13" borderId="0" xfId="0" applyFont="1" applyFill="1" applyBorder="1" applyAlignment="1" applyProtection="1">
      <alignment horizontal="center" vertical="center"/>
      <protection locked="0"/>
    </xf>
    <xf numFmtId="0" fontId="9" fillId="13" borderId="12" xfId="0" applyFont="1" applyFill="1" applyBorder="1" applyAlignment="1" applyProtection="1">
      <alignment horizontal="center" vertical="center"/>
      <protection locked="0"/>
    </xf>
    <xf numFmtId="0" fontId="5" fillId="0" borderId="11" xfId="0" applyFont="1" applyFill="1" applyBorder="1" applyAlignment="1" applyProtection="1">
      <alignment horizontal="center" vertical="center"/>
      <protection locked="0"/>
    </xf>
    <xf numFmtId="0" fontId="5" fillId="0" borderId="0" xfId="0" applyFont="1" applyFill="1" applyBorder="1" applyAlignment="1" applyProtection="1">
      <alignment horizontal="center" vertical="center"/>
      <protection locked="0"/>
    </xf>
    <xf numFmtId="0" fontId="5" fillId="0" borderId="12" xfId="0" applyFont="1" applyFill="1" applyBorder="1" applyAlignment="1" applyProtection="1">
      <alignment horizontal="center" vertical="center"/>
      <protection locked="0"/>
    </xf>
    <xf numFmtId="0" fontId="0" fillId="2" borderId="14" xfId="0" applyFont="1" applyFill="1" applyBorder="1" applyAlignment="1" applyProtection="1">
      <alignment horizontal="center"/>
    </xf>
    <xf numFmtId="0" fontId="0" fillId="2" borderId="15" xfId="0" applyFont="1" applyFill="1" applyBorder="1" applyAlignment="1" applyProtection="1">
      <alignment horizontal="center"/>
    </xf>
    <xf numFmtId="0" fontId="0" fillId="2" borderId="35" xfId="0" applyFont="1" applyFill="1" applyBorder="1" applyAlignment="1" applyProtection="1">
      <alignment horizontal="center"/>
    </xf>
    <xf numFmtId="0" fontId="20" fillId="13" borderId="1" xfId="0" applyFont="1" applyFill="1" applyBorder="1" applyAlignment="1" applyProtection="1">
      <alignment horizontal="left" vertical="top" wrapText="1"/>
      <protection locked="0"/>
    </xf>
    <xf numFmtId="0" fontId="20" fillId="13" borderId="2" xfId="0" applyFont="1" applyFill="1" applyBorder="1" applyAlignment="1" applyProtection="1">
      <alignment horizontal="left" vertical="top" wrapText="1"/>
      <protection locked="0"/>
    </xf>
    <xf numFmtId="0" fontId="20" fillId="13" borderId="3" xfId="0" applyFont="1" applyFill="1" applyBorder="1" applyAlignment="1" applyProtection="1">
      <alignment horizontal="left" vertical="top" wrapText="1"/>
      <protection locked="0"/>
    </xf>
    <xf numFmtId="0" fontId="20" fillId="13" borderId="4" xfId="0" applyFont="1" applyFill="1" applyBorder="1" applyAlignment="1" applyProtection="1">
      <alignment horizontal="left" vertical="top" wrapText="1"/>
      <protection locked="0"/>
    </xf>
    <xf numFmtId="0" fontId="20" fillId="13" borderId="0" xfId="0" applyFont="1" applyFill="1" applyBorder="1" applyAlignment="1" applyProtection="1">
      <alignment horizontal="left" vertical="top" wrapText="1"/>
      <protection locked="0"/>
    </xf>
    <xf numFmtId="0" fontId="20" fillId="13" borderId="5" xfId="0" applyFont="1" applyFill="1" applyBorder="1" applyAlignment="1" applyProtection="1">
      <alignment horizontal="left" vertical="top" wrapText="1"/>
      <protection locked="0"/>
    </xf>
    <xf numFmtId="0" fontId="20" fillId="13" borderId="25" xfId="0" applyFont="1" applyFill="1" applyBorder="1" applyAlignment="1" applyProtection="1">
      <alignment horizontal="left" vertical="top" wrapText="1"/>
      <protection locked="0"/>
    </xf>
    <xf numFmtId="0" fontId="20" fillId="13" borderId="26" xfId="0" applyFont="1" applyFill="1" applyBorder="1" applyAlignment="1" applyProtection="1">
      <alignment horizontal="left" vertical="top" wrapText="1"/>
      <protection locked="0"/>
    </xf>
    <xf numFmtId="0" fontId="20" fillId="13" borderId="40" xfId="0" applyFont="1" applyFill="1" applyBorder="1" applyAlignment="1" applyProtection="1">
      <alignment horizontal="left" vertical="top" wrapText="1"/>
      <protection locked="0"/>
    </xf>
    <xf numFmtId="0" fontId="0" fillId="13" borderId="31" xfId="0" applyFont="1" applyFill="1" applyBorder="1" applyAlignment="1" applyProtection="1">
      <alignment horizontal="left" vertical="center"/>
      <protection locked="0"/>
    </xf>
    <xf numFmtId="0" fontId="0" fillId="13" borderId="30" xfId="0" applyFont="1" applyFill="1" applyBorder="1" applyAlignment="1" applyProtection="1">
      <alignment horizontal="left" vertical="center"/>
      <protection locked="0"/>
    </xf>
    <xf numFmtId="0" fontId="0" fillId="13" borderId="32" xfId="0" applyFont="1" applyFill="1" applyBorder="1" applyAlignment="1" applyProtection="1">
      <alignment horizontal="left" vertical="center"/>
      <protection locked="0"/>
    </xf>
    <xf numFmtId="0" fontId="0" fillId="0" borderId="0" xfId="0" applyFont="1" applyBorder="1" applyAlignment="1">
      <alignment horizontal="left" vertical="center"/>
    </xf>
    <xf numFmtId="0" fontId="0" fillId="13" borderId="8" xfId="0" applyFont="1" applyFill="1" applyBorder="1" applyAlignment="1" applyProtection="1">
      <alignment horizontal="left" vertical="top"/>
      <protection locked="0"/>
    </xf>
    <xf numFmtId="0" fontId="0" fillId="13" borderId="9" xfId="0" applyFont="1" applyFill="1" applyBorder="1" applyAlignment="1" applyProtection="1">
      <alignment horizontal="left" vertical="top"/>
      <protection locked="0"/>
    </xf>
    <xf numFmtId="0" fontId="0" fillId="13" borderId="10" xfId="0" applyFont="1" applyFill="1" applyBorder="1" applyAlignment="1" applyProtection="1">
      <alignment horizontal="left" vertical="top"/>
      <protection locked="0"/>
    </xf>
    <xf numFmtId="0" fontId="0" fillId="13" borderId="11" xfId="0" applyFont="1" applyFill="1" applyBorder="1" applyAlignment="1" applyProtection="1">
      <alignment horizontal="left" vertical="top"/>
      <protection locked="0"/>
    </xf>
    <xf numFmtId="0" fontId="0" fillId="13" borderId="0" xfId="0" applyFont="1" applyFill="1" applyBorder="1" applyAlignment="1" applyProtection="1">
      <alignment horizontal="left" vertical="top"/>
      <protection locked="0"/>
    </xf>
    <xf numFmtId="0" fontId="0" fillId="13" borderId="12" xfId="0" applyFont="1" applyFill="1" applyBorder="1" applyAlignment="1" applyProtection="1">
      <alignment horizontal="left" vertical="top"/>
      <protection locked="0"/>
    </xf>
    <xf numFmtId="0" fontId="0" fillId="13" borderId="14" xfId="0" applyFont="1" applyFill="1" applyBorder="1" applyAlignment="1" applyProtection="1">
      <alignment horizontal="left" vertical="top"/>
      <protection locked="0"/>
    </xf>
    <xf numFmtId="0" fontId="0" fillId="13" borderId="15" xfId="0" applyFont="1" applyFill="1" applyBorder="1" applyAlignment="1" applyProtection="1">
      <alignment horizontal="left" vertical="top"/>
      <protection locked="0"/>
    </xf>
    <xf numFmtId="0" fontId="0" fillId="13" borderId="35" xfId="0" applyFont="1" applyFill="1" applyBorder="1" applyAlignment="1" applyProtection="1">
      <alignment horizontal="left" vertical="top"/>
      <protection locked="0"/>
    </xf>
    <xf numFmtId="14" fontId="0" fillId="13" borderId="31" xfId="0" applyNumberFormat="1" applyFont="1" applyFill="1" applyBorder="1" applyAlignment="1" applyProtection="1">
      <alignment horizontal="left" vertical="center"/>
      <protection locked="0"/>
    </xf>
    <xf numFmtId="164" fontId="0" fillId="2" borderId="21" xfId="0" applyNumberFormat="1" applyFont="1" applyFill="1" applyBorder="1" applyAlignment="1">
      <alignment horizontal="left"/>
    </xf>
    <xf numFmtId="0" fontId="0" fillId="2" borderId="7" xfId="0" applyFont="1" applyFill="1" applyBorder="1" applyAlignment="1">
      <alignment horizontal="left"/>
    </xf>
    <xf numFmtId="0" fontId="12" fillId="0" borderId="30" xfId="0" applyFont="1" applyFill="1" applyBorder="1" applyAlignment="1" applyProtection="1">
      <alignment horizontal="right"/>
    </xf>
    <xf numFmtId="0" fontId="12" fillId="0" borderId="69" xfId="0" applyFont="1" applyFill="1" applyBorder="1" applyAlignment="1" applyProtection="1">
      <alignment horizontal="right"/>
    </xf>
    <xf numFmtId="0" fontId="12" fillId="0" borderId="33" xfId="0" applyFont="1" applyFill="1" applyBorder="1" applyAlignment="1" applyProtection="1">
      <alignment horizontal="right"/>
    </xf>
    <xf numFmtId="0" fontId="12" fillId="0" borderId="80" xfId="0" applyFont="1" applyFill="1" applyBorder="1" applyAlignment="1" applyProtection="1">
      <alignment horizontal="right"/>
    </xf>
    <xf numFmtId="0" fontId="13" fillId="0" borderId="78" xfId="0" applyFont="1" applyBorder="1" applyAlignment="1" applyProtection="1">
      <alignment horizontal="center"/>
    </xf>
    <xf numFmtId="0" fontId="13" fillId="0" borderId="47" xfId="0" applyFont="1" applyBorder="1" applyAlignment="1" applyProtection="1">
      <alignment horizontal="center"/>
    </xf>
    <xf numFmtId="0" fontId="13" fillId="0" borderId="52" xfId="0" applyFont="1" applyBorder="1" applyAlignment="1" applyProtection="1">
      <alignment horizontal="center"/>
    </xf>
    <xf numFmtId="0" fontId="13" fillId="0" borderId="53" xfId="0" applyFont="1" applyBorder="1" applyAlignment="1" applyProtection="1">
      <alignment horizontal="center"/>
    </xf>
    <xf numFmtId="0" fontId="13" fillId="0" borderId="59" xfId="0" applyFont="1" applyBorder="1" applyAlignment="1" applyProtection="1">
      <alignment horizontal="center"/>
    </xf>
    <xf numFmtId="0" fontId="15" fillId="0" borderId="0" xfId="0" applyFont="1" applyBorder="1" applyAlignment="1" applyProtection="1">
      <alignment horizontal="left"/>
    </xf>
    <xf numFmtId="14" fontId="7" fillId="0" borderId="30" xfId="0" applyNumberFormat="1" applyFont="1" applyFill="1" applyBorder="1" applyAlignment="1" applyProtection="1">
      <alignment horizontal="right" vertical="top"/>
    </xf>
    <xf numFmtId="14" fontId="7" fillId="0" borderId="69" xfId="0" applyNumberFormat="1" applyFont="1" applyFill="1" applyBorder="1" applyAlignment="1" applyProtection="1">
      <alignment horizontal="right" vertical="top"/>
    </xf>
    <xf numFmtId="14" fontId="0" fillId="13" borderId="7" xfId="0" applyNumberFormat="1" applyFont="1" applyFill="1" applyBorder="1" applyAlignment="1" applyProtection="1">
      <alignment horizontal="left" vertical="top"/>
      <protection locked="0"/>
    </xf>
    <xf numFmtId="14" fontId="0" fillId="13" borderId="31" xfId="0" applyNumberFormat="1" applyFont="1" applyFill="1" applyBorder="1" applyAlignment="1" applyProtection="1">
      <alignment horizontal="left" vertical="top"/>
      <protection locked="0"/>
    </xf>
    <xf numFmtId="0" fontId="0" fillId="2" borderId="7" xfId="0" applyFont="1" applyFill="1" applyBorder="1" applyAlignment="1" applyProtection="1">
      <alignment horizontal="left"/>
    </xf>
    <xf numFmtId="164" fontId="0" fillId="2" borderId="21" xfId="0" applyNumberFormat="1" applyFont="1" applyFill="1" applyBorder="1" applyAlignment="1" applyProtection="1">
      <alignment horizontal="left"/>
    </xf>
    <xf numFmtId="0" fontId="9" fillId="2" borderId="11" xfId="0" applyFont="1" applyFill="1" applyBorder="1" applyAlignment="1" applyProtection="1">
      <alignment horizontal="center" vertical="center"/>
      <protection locked="0"/>
    </xf>
    <xf numFmtId="0" fontId="9" fillId="2" borderId="0" xfId="0" applyFont="1" applyFill="1" applyBorder="1" applyAlignment="1" applyProtection="1">
      <alignment horizontal="center" vertical="center"/>
      <protection locked="0"/>
    </xf>
    <xf numFmtId="0" fontId="9" fillId="2" borderId="12" xfId="0" applyFont="1" applyFill="1" applyBorder="1" applyAlignment="1" applyProtection="1">
      <alignment horizontal="center" vertical="center"/>
      <protection locked="0"/>
    </xf>
    <xf numFmtId="0" fontId="0" fillId="2" borderId="31" xfId="0" applyFont="1" applyFill="1" applyBorder="1" applyAlignment="1">
      <alignment horizontal="left"/>
    </xf>
    <xf numFmtId="0" fontId="0" fillId="2" borderId="30" xfId="0" applyFont="1" applyFill="1" applyBorder="1" applyAlignment="1">
      <alignment horizontal="left"/>
    </xf>
    <xf numFmtId="0" fontId="0" fillId="2" borderId="32" xfId="0" applyFont="1" applyFill="1" applyBorder="1" applyAlignment="1">
      <alignment horizontal="left"/>
    </xf>
    <xf numFmtId="0" fontId="0" fillId="0" borderId="0" xfId="0" applyFont="1" applyAlignment="1">
      <alignment horizontal="left" vertical="top" wrapText="1"/>
    </xf>
    <xf numFmtId="0" fontId="0" fillId="0" borderId="0" xfId="0" applyFont="1" applyBorder="1" applyAlignment="1">
      <alignment horizontal="left" vertical="top" wrapText="1"/>
    </xf>
    <xf numFmtId="0" fontId="0" fillId="13" borderId="1" xfId="0" applyFont="1" applyFill="1" applyBorder="1" applyAlignment="1" applyProtection="1">
      <alignment horizontal="left" vertical="top"/>
      <protection locked="0"/>
    </xf>
    <xf numFmtId="0" fontId="0" fillId="13" borderId="2" xfId="0" applyFont="1" applyFill="1" applyBorder="1" applyAlignment="1" applyProtection="1">
      <alignment horizontal="left" vertical="top"/>
      <protection locked="0"/>
    </xf>
    <xf numFmtId="0" fontId="0" fillId="13" borderId="3" xfId="0" applyFont="1" applyFill="1" applyBorder="1" applyAlignment="1" applyProtection="1">
      <alignment horizontal="left" vertical="top"/>
      <protection locked="0"/>
    </xf>
    <xf numFmtId="0" fontId="0" fillId="13" borderId="4" xfId="0" applyFont="1" applyFill="1" applyBorder="1" applyAlignment="1" applyProtection="1">
      <alignment horizontal="left" vertical="top"/>
      <protection locked="0"/>
    </xf>
    <xf numFmtId="0" fontId="0" fillId="13" borderId="5" xfId="0" applyFont="1" applyFill="1" applyBorder="1" applyAlignment="1" applyProtection="1">
      <alignment horizontal="left" vertical="top"/>
      <protection locked="0"/>
    </xf>
    <xf numFmtId="0" fontId="0" fillId="13" borderId="25" xfId="0" applyFont="1" applyFill="1" applyBorder="1" applyAlignment="1" applyProtection="1">
      <alignment horizontal="left" vertical="top"/>
      <protection locked="0"/>
    </xf>
    <xf numFmtId="0" fontId="0" fillId="13" borderId="26" xfId="0" applyFont="1" applyFill="1" applyBorder="1" applyAlignment="1" applyProtection="1">
      <alignment horizontal="left" vertical="top"/>
      <protection locked="0"/>
    </xf>
    <xf numFmtId="0" fontId="0" fillId="13" borderId="40" xfId="0" applyFont="1" applyFill="1" applyBorder="1" applyAlignment="1" applyProtection="1">
      <alignment horizontal="left" vertical="top"/>
      <protection locked="0"/>
    </xf>
    <xf numFmtId="0" fontId="0" fillId="0" borderId="16" xfId="0" applyFont="1" applyBorder="1" applyAlignment="1" applyProtection="1">
      <alignment horizontal="center"/>
    </xf>
    <xf numFmtId="0" fontId="0" fillId="0" borderId="17" xfId="0" applyFont="1" applyBorder="1" applyAlignment="1" applyProtection="1">
      <alignment horizontal="center"/>
    </xf>
    <xf numFmtId="0" fontId="5" fillId="13" borderId="31" xfId="0" applyFont="1" applyFill="1" applyBorder="1" applyAlignment="1" applyProtection="1">
      <alignment horizontal="center" vertical="center"/>
      <protection locked="0"/>
    </xf>
    <xf numFmtId="0" fontId="5" fillId="13" borderId="32" xfId="0" applyFont="1" applyFill="1" applyBorder="1" applyAlignment="1" applyProtection="1">
      <alignment horizontal="center" vertical="center"/>
      <protection locked="0"/>
    </xf>
    <xf numFmtId="0" fontId="7" fillId="0" borderId="0" xfId="0" applyFont="1" applyFill="1" applyBorder="1" applyAlignment="1" applyProtection="1">
      <alignment horizontal="right"/>
    </xf>
    <xf numFmtId="0" fontId="12" fillId="0" borderId="0" xfId="0" applyFont="1" applyFill="1" applyBorder="1" applyAlignment="1" applyProtection="1"/>
    <xf numFmtId="168" fontId="12" fillId="0" borderId="0" xfId="1" applyNumberFormat="1" applyFont="1" applyFill="1" applyBorder="1" applyAlignment="1" applyProtection="1">
      <alignment horizontal="center"/>
    </xf>
    <xf numFmtId="170" fontId="0" fillId="13" borderId="31" xfId="0" applyNumberFormat="1" applyFont="1" applyFill="1" applyBorder="1" applyAlignment="1" applyProtection="1">
      <alignment horizontal="left" vertical="top"/>
      <protection locked="0"/>
    </xf>
    <xf numFmtId="170" fontId="0" fillId="13" borderId="30" xfId="0" applyNumberFormat="1" applyFont="1" applyFill="1" applyBorder="1" applyAlignment="1" applyProtection="1">
      <alignment horizontal="left" vertical="top"/>
      <protection locked="0"/>
    </xf>
    <xf numFmtId="170" fontId="0" fillId="13" borderId="32" xfId="0" applyNumberFormat="1" applyFont="1" applyFill="1" applyBorder="1" applyAlignment="1" applyProtection="1">
      <alignment horizontal="left" vertical="top"/>
      <protection locked="0"/>
    </xf>
    <xf numFmtId="14" fontId="0" fillId="13" borderId="30" xfId="0" applyNumberFormat="1" applyFont="1" applyFill="1" applyBorder="1" applyAlignment="1" applyProtection="1">
      <alignment horizontal="left" vertical="top"/>
      <protection locked="0"/>
    </xf>
    <xf numFmtId="14" fontId="0" fillId="13" borderId="32" xfId="0" applyNumberFormat="1" applyFont="1" applyFill="1" applyBorder="1" applyAlignment="1" applyProtection="1">
      <alignment horizontal="left" vertical="top"/>
      <protection locked="0"/>
    </xf>
    <xf numFmtId="0" fontId="0" fillId="13" borderId="1" xfId="0" applyFont="1" applyFill="1" applyBorder="1" applyAlignment="1" applyProtection="1">
      <alignment horizontal="left" vertical="top" wrapText="1"/>
      <protection locked="0"/>
    </xf>
    <xf numFmtId="0" fontId="0" fillId="13" borderId="2" xfId="0" applyFont="1" applyFill="1" applyBorder="1" applyAlignment="1" applyProtection="1">
      <alignment horizontal="left" vertical="top" wrapText="1"/>
      <protection locked="0"/>
    </xf>
    <xf numFmtId="0" fontId="0" fillId="13" borderId="3" xfId="0" applyFont="1" applyFill="1" applyBorder="1" applyAlignment="1" applyProtection="1">
      <alignment horizontal="left" vertical="top" wrapText="1"/>
      <protection locked="0"/>
    </xf>
    <xf numFmtId="0" fontId="0" fillId="13" borderId="4" xfId="0" applyFont="1" applyFill="1" applyBorder="1" applyAlignment="1" applyProtection="1">
      <alignment horizontal="left" vertical="top" wrapText="1"/>
      <protection locked="0"/>
    </xf>
    <xf numFmtId="0" fontId="0" fillId="13" borderId="0" xfId="0" applyFont="1" applyFill="1" applyBorder="1" applyAlignment="1" applyProtection="1">
      <alignment horizontal="left" vertical="top" wrapText="1"/>
      <protection locked="0"/>
    </xf>
    <xf numFmtId="0" fontId="0" fillId="13" borderId="5" xfId="0" applyFont="1" applyFill="1" applyBorder="1" applyAlignment="1" applyProtection="1">
      <alignment horizontal="left" vertical="top" wrapText="1"/>
      <protection locked="0"/>
    </xf>
    <xf numFmtId="0" fontId="0" fillId="13" borderId="25" xfId="0" applyFont="1" applyFill="1" applyBorder="1" applyAlignment="1" applyProtection="1">
      <alignment horizontal="left" vertical="top" wrapText="1"/>
      <protection locked="0"/>
    </xf>
    <xf numFmtId="0" fontId="0" fillId="13" borderId="26" xfId="0" applyFont="1" applyFill="1" applyBorder="1" applyAlignment="1" applyProtection="1">
      <alignment horizontal="left" vertical="top" wrapText="1"/>
      <protection locked="0"/>
    </xf>
    <xf numFmtId="0" fontId="0" fillId="13" borderId="40" xfId="0" applyFont="1" applyFill="1" applyBorder="1" applyAlignment="1" applyProtection="1">
      <alignment horizontal="left" vertical="top" wrapText="1"/>
      <protection locked="0"/>
    </xf>
    <xf numFmtId="165" fontId="0" fillId="0" borderId="30" xfId="0" applyNumberFormat="1" applyFont="1" applyFill="1" applyBorder="1" applyAlignment="1" applyProtection="1">
      <alignment horizontal="left"/>
      <protection locked="0"/>
    </xf>
    <xf numFmtId="14" fontId="12" fillId="0" borderId="30" xfId="0" applyNumberFormat="1" applyFont="1" applyFill="1" applyBorder="1" applyAlignment="1" applyProtection="1">
      <alignment horizontal="left"/>
      <protection locked="0"/>
    </xf>
    <xf numFmtId="165" fontId="0" fillId="0" borderId="0" xfId="0" applyNumberFormat="1" applyFont="1" applyFill="1" applyBorder="1" applyAlignment="1" applyProtection="1">
      <alignment horizontal="left"/>
      <protection locked="0"/>
    </xf>
    <xf numFmtId="14" fontId="12" fillId="0" borderId="32" xfId="0" applyNumberFormat="1" applyFont="1" applyFill="1" applyBorder="1" applyAlignment="1" applyProtection="1">
      <alignment horizontal="right" vertical="top"/>
    </xf>
    <xf numFmtId="14" fontId="12" fillId="0" borderId="13" xfId="0" applyNumberFormat="1" applyFont="1" applyFill="1" applyBorder="1" applyAlignment="1" applyProtection="1">
      <alignment horizontal="right" vertical="top"/>
    </xf>
    <xf numFmtId="0" fontId="6" fillId="12" borderId="0" xfId="0" applyFont="1" applyFill="1" applyBorder="1" applyAlignment="1" applyProtection="1">
      <alignment horizontal="left" vertical="top"/>
    </xf>
    <xf numFmtId="0" fontId="11" fillId="2" borderId="31" xfId="0" applyFont="1" applyFill="1" applyBorder="1" applyAlignment="1" applyProtection="1">
      <alignment horizontal="left" vertical="top"/>
      <protection locked="0"/>
    </xf>
    <xf numFmtId="0" fontId="11" fillId="2" borderId="30" xfId="0" applyFont="1" applyFill="1" applyBorder="1" applyAlignment="1" applyProtection="1">
      <alignment horizontal="left" vertical="top"/>
      <protection locked="0"/>
    </xf>
    <xf numFmtId="0" fontId="11" fillId="2" borderId="32" xfId="0" applyFont="1" applyFill="1" applyBorder="1" applyAlignment="1" applyProtection="1">
      <alignment horizontal="left" vertical="top"/>
      <protection locked="0"/>
    </xf>
    <xf numFmtId="0" fontId="15" fillId="0" borderId="60" xfId="0" applyFont="1" applyFill="1" applyBorder="1" applyAlignment="1">
      <alignment horizontal="left" vertical="center" wrapText="1"/>
    </xf>
    <xf numFmtId="0" fontId="15" fillId="0" borderId="7" xfId="0" applyFont="1" applyFill="1" applyBorder="1" applyAlignment="1">
      <alignment horizontal="left" vertical="center" wrapText="1"/>
    </xf>
    <xf numFmtId="0" fontId="15" fillId="13" borderId="31" xfId="0" applyFont="1" applyFill="1" applyBorder="1" applyAlignment="1" applyProtection="1">
      <alignment horizontal="center" vertical="top" wrapText="1"/>
      <protection locked="0"/>
    </xf>
    <xf numFmtId="0" fontId="15" fillId="13" borderId="30" xfId="0" applyFont="1" applyFill="1" applyBorder="1" applyAlignment="1" applyProtection="1">
      <alignment horizontal="center" vertical="top" wrapText="1"/>
      <protection locked="0"/>
    </xf>
    <xf numFmtId="0" fontId="15" fillId="13" borderId="69" xfId="0" applyFont="1" applyFill="1" applyBorder="1" applyAlignment="1" applyProtection="1">
      <alignment horizontal="center" vertical="top" wrapText="1"/>
      <protection locked="0"/>
    </xf>
    <xf numFmtId="0" fontId="15" fillId="0" borderId="0" xfId="0" applyFont="1" applyFill="1" applyBorder="1" applyAlignment="1">
      <alignment horizontal="center" vertical="center" wrapText="1"/>
    </xf>
    <xf numFmtId="0" fontId="15" fillId="13" borderId="7" xfId="0" applyFont="1" applyFill="1" applyBorder="1" applyAlignment="1" applyProtection="1">
      <alignment horizontal="center" vertical="top" wrapText="1"/>
      <protection locked="0"/>
    </xf>
    <xf numFmtId="0" fontId="15" fillId="13" borderId="13" xfId="0" applyFont="1" applyFill="1" applyBorder="1" applyAlignment="1" applyProtection="1">
      <alignment horizontal="center" vertical="top" wrapText="1"/>
      <protection locked="0"/>
    </xf>
    <xf numFmtId="0" fontId="5" fillId="0" borderId="0" xfId="0" applyFont="1" applyFill="1" applyBorder="1" applyAlignment="1">
      <alignment horizontal="left" vertical="center"/>
    </xf>
    <xf numFmtId="0" fontId="15" fillId="0" borderId="58" xfId="0" applyFont="1" applyFill="1" applyBorder="1" applyAlignment="1">
      <alignment horizontal="left" vertical="center" wrapText="1"/>
    </xf>
    <xf numFmtId="0" fontId="15" fillId="0" borderId="53" xfId="0" applyFont="1" applyFill="1" applyBorder="1" applyAlignment="1">
      <alignment horizontal="left" vertical="center" wrapText="1"/>
    </xf>
    <xf numFmtId="0" fontId="15" fillId="13" borderId="53" xfId="0" applyFont="1" applyFill="1" applyBorder="1" applyAlignment="1" applyProtection="1">
      <alignment horizontal="left" vertical="top" wrapText="1"/>
      <protection locked="0"/>
    </xf>
    <xf numFmtId="0" fontId="15" fillId="13" borderId="59" xfId="0" applyFont="1" applyFill="1" applyBorder="1" applyAlignment="1" applyProtection="1">
      <alignment horizontal="left" vertical="top" wrapText="1"/>
      <protection locked="0"/>
    </xf>
    <xf numFmtId="0" fontId="15" fillId="0" borderId="61" xfId="0" applyFont="1" applyFill="1" applyBorder="1" applyAlignment="1">
      <alignment horizontal="left" vertical="center" wrapText="1"/>
    </xf>
    <xf numFmtId="0" fontId="15" fillId="0" borderId="16" xfId="0" applyFont="1" applyFill="1" applyBorder="1" applyAlignment="1">
      <alignment horizontal="left" vertical="center" wrapText="1"/>
    </xf>
    <xf numFmtId="0" fontId="15" fillId="13" borderId="16" xfId="0" applyFont="1" applyFill="1" applyBorder="1" applyAlignment="1" applyProtection="1">
      <alignment horizontal="left" vertical="top" wrapText="1"/>
      <protection locked="0"/>
    </xf>
    <xf numFmtId="0" fontId="15" fillId="13" borderId="17" xfId="0" applyFont="1" applyFill="1" applyBorder="1" applyAlignment="1" applyProtection="1">
      <alignment horizontal="left" vertical="top" wrapText="1"/>
      <protection locked="0"/>
    </xf>
    <xf numFmtId="0" fontId="15" fillId="13" borderId="7" xfId="0" applyFont="1" applyFill="1" applyBorder="1" applyAlignment="1" applyProtection="1">
      <alignment horizontal="left" vertical="top" wrapText="1"/>
      <protection locked="0"/>
    </xf>
    <xf numFmtId="0" fontId="15" fillId="13" borderId="13" xfId="0" applyFont="1" applyFill="1" applyBorder="1" applyAlignment="1" applyProtection="1">
      <alignment horizontal="left" vertical="top" wrapText="1"/>
      <protection locked="0"/>
    </xf>
    <xf numFmtId="0" fontId="5" fillId="12" borderId="18" xfId="0" applyFont="1" applyFill="1" applyBorder="1" applyAlignment="1" applyProtection="1">
      <alignment horizontal="left" vertical="top"/>
    </xf>
    <xf numFmtId="0" fontId="5" fillId="12" borderId="36" xfId="0" applyFont="1" applyFill="1" applyBorder="1" applyAlignment="1" applyProtection="1">
      <alignment horizontal="left" vertical="top"/>
    </xf>
    <xf numFmtId="0" fontId="11" fillId="2" borderId="31" xfId="0" applyFont="1" applyFill="1" applyBorder="1" applyAlignment="1" applyProtection="1">
      <alignment horizontal="left"/>
      <protection locked="0"/>
    </xf>
    <xf numFmtId="0" fontId="11" fillId="2" borderId="30" xfId="0" applyFont="1" applyFill="1" applyBorder="1" applyAlignment="1" applyProtection="1">
      <alignment horizontal="left"/>
      <protection locked="0"/>
    </xf>
    <xf numFmtId="0" fontId="11" fillId="2" borderId="32" xfId="0" applyFont="1" applyFill="1" applyBorder="1" applyAlignment="1" applyProtection="1">
      <alignment horizontal="left"/>
      <protection locked="0"/>
    </xf>
    <xf numFmtId="0" fontId="13" fillId="0" borderId="46" xfId="0" applyFont="1" applyFill="1" applyBorder="1" applyAlignment="1">
      <alignment horizontal="left" vertical="center"/>
    </xf>
    <xf numFmtId="0" fontId="13" fillId="0" borderId="47" xfId="0" applyFont="1" applyFill="1" applyBorder="1" applyAlignment="1">
      <alignment horizontal="left" vertical="center"/>
    </xf>
    <xf numFmtId="0" fontId="13" fillId="0" borderId="68" xfId="0" applyFont="1" applyFill="1" applyBorder="1" applyAlignment="1">
      <alignment horizontal="left" vertical="center"/>
    </xf>
    <xf numFmtId="0" fontId="13" fillId="0" borderId="78" xfId="0" applyFont="1" applyFill="1" applyBorder="1" applyAlignment="1">
      <alignment horizontal="left" vertical="center"/>
    </xf>
    <xf numFmtId="0" fontId="13" fillId="0" borderId="52" xfId="0" applyFont="1" applyFill="1" applyBorder="1" applyAlignment="1">
      <alignment horizontal="left" vertical="center"/>
    </xf>
    <xf numFmtId="0" fontId="5" fillId="0" borderId="44" xfId="0" applyFont="1" applyFill="1" applyBorder="1" applyAlignment="1">
      <alignment horizontal="left" vertical="center"/>
    </xf>
    <xf numFmtId="0" fontId="5" fillId="0" borderId="22" xfId="0" applyFont="1" applyFill="1" applyBorder="1" applyAlignment="1">
      <alignment horizontal="left" vertical="center"/>
    </xf>
    <xf numFmtId="0" fontId="5" fillId="0" borderId="77" xfId="0" applyFont="1" applyFill="1" applyBorder="1" applyAlignment="1">
      <alignment horizontal="left" vertical="center"/>
    </xf>
    <xf numFmtId="0" fontId="5" fillId="0" borderId="39" xfId="0" applyFont="1" applyFill="1" applyBorder="1" applyAlignment="1">
      <alignment horizontal="left" vertical="center"/>
    </xf>
    <xf numFmtId="0" fontId="5" fillId="0" borderId="23" xfId="0" applyFont="1" applyFill="1" applyBorder="1" applyAlignment="1">
      <alignment horizontal="left" vertical="center"/>
    </xf>
    <xf numFmtId="0" fontId="5" fillId="0" borderId="29" xfId="0" applyFont="1" applyFill="1" applyBorder="1" applyAlignment="1">
      <alignment horizontal="left" vertical="center"/>
    </xf>
    <xf numFmtId="0" fontId="13" fillId="0" borderId="7" xfId="0" applyFont="1" applyBorder="1" applyAlignment="1">
      <alignment horizontal="center"/>
    </xf>
    <xf numFmtId="0" fontId="13" fillId="0" borderId="7" xfId="0" applyFont="1" applyBorder="1" applyAlignment="1">
      <alignment horizontal="center" vertical="center"/>
    </xf>
    <xf numFmtId="0" fontId="13" fillId="0" borderId="21" xfId="0" applyFont="1" applyBorder="1" applyAlignment="1">
      <alignment horizontal="center" vertical="center"/>
    </xf>
    <xf numFmtId="0" fontId="0" fillId="0" borderId="0" xfId="0" applyFont="1" applyAlignment="1">
      <alignment horizontal="left"/>
    </xf>
    <xf numFmtId="0" fontId="0" fillId="13" borderId="7" xfId="0" applyFont="1" applyFill="1" applyBorder="1" applyAlignment="1" applyProtection="1">
      <alignment horizontal="left"/>
      <protection locked="0"/>
    </xf>
    <xf numFmtId="0" fontId="5" fillId="0" borderId="53" xfId="0" applyFont="1" applyBorder="1" applyAlignment="1">
      <alignment horizontal="center"/>
    </xf>
    <xf numFmtId="0" fontId="5" fillId="0" borderId="53" xfId="0" applyFont="1" applyFill="1" applyBorder="1" applyAlignment="1">
      <alignment horizontal="left"/>
    </xf>
    <xf numFmtId="0" fontId="5" fillId="0" borderId="59" xfId="0" applyFont="1" applyFill="1" applyBorder="1" applyAlignment="1">
      <alignment horizontal="left"/>
    </xf>
    <xf numFmtId="0" fontId="5" fillId="0" borderId="53" xfId="0" applyFont="1" applyBorder="1" applyAlignment="1">
      <alignment horizontal="left"/>
    </xf>
    <xf numFmtId="0" fontId="5" fillId="0" borderId="53" xfId="0" applyFont="1" applyBorder="1" applyAlignment="1">
      <alignment horizontal="left" wrapText="1"/>
    </xf>
    <xf numFmtId="0" fontId="0" fillId="13" borderId="13" xfId="0" applyFont="1" applyFill="1" applyBorder="1" applyAlignment="1" applyProtection="1">
      <alignment horizontal="left"/>
      <protection locked="0"/>
    </xf>
    <xf numFmtId="0" fontId="0" fillId="13" borderId="16" xfId="0" applyFont="1" applyFill="1" applyBorder="1" applyAlignment="1" applyProtection="1">
      <alignment horizontal="left"/>
      <protection locked="0"/>
    </xf>
    <xf numFmtId="0" fontId="0" fillId="13" borderId="17" xfId="0" applyFont="1" applyFill="1" applyBorder="1" applyAlignment="1" applyProtection="1">
      <alignment horizontal="left"/>
      <protection locked="0"/>
    </xf>
    <xf numFmtId="0" fontId="0" fillId="0" borderId="0" xfId="0" applyFont="1" applyAlignment="1">
      <alignment horizontal="left" vertical="top"/>
    </xf>
    <xf numFmtId="0" fontId="5" fillId="0" borderId="0" xfId="0" applyFont="1" applyFill="1" applyBorder="1" applyAlignment="1" applyProtection="1">
      <alignment horizontal="center"/>
    </xf>
    <xf numFmtId="0" fontId="9" fillId="0" borderId="0" xfId="0" applyFont="1" applyFill="1" applyBorder="1" applyAlignment="1" applyProtection="1">
      <alignment horizontal="center" vertical="center"/>
      <protection locked="0"/>
    </xf>
    <xf numFmtId="0" fontId="7" fillId="13" borderId="1" xfId="0" applyFont="1" applyFill="1" applyBorder="1" applyAlignment="1" applyProtection="1">
      <alignment horizontal="left" vertical="top" wrapText="1"/>
      <protection locked="0"/>
    </xf>
    <xf numFmtId="0" fontId="7" fillId="13" borderId="2" xfId="0" applyFont="1" applyFill="1" applyBorder="1" applyAlignment="1" applyProtection="1">
      <alignment horizontal="left" vertical="top" wrapText="1"/>
      <protection locked="0"/>
    </xf>
    <xf numFmtId="0" fontId="7" fillId="13" borderId="3" xfId="0" applyFont="1" applyFill="1" applyBorder="1" applyAlignment="1" applyProtection="1">
      <alignment horizontal="left" vertical="top" wrapText="1"/>
      <protection locked="0"/>
    </xf>
    <xf numFmtId="0" fontId="7" fillId="13" borderId="4" xfId="0" applyFont="1" applyFill="1" applyBorder="1" applyAlignment="1" applyProtection="1">
      <alignment horizontal="left" vertical="top" wrapText="1"/>
      <protection locked="0"/>
    </xf>
    <xf numFmtId="0" fontId="7" fillId="13" borderId="0" xfId="0" applyFont="1" applyFill="1" applyBorder="1" applyAlignment="1" applyProtection="1">
      <alignment horizontal="left" vertical="top" wrapText="1"/>
      <protection locked="0"/>
    </xf>
    <xf numFmtId="0" fontId="7" fillId="13" borderId="5" xfId="0" applyFont="1" applyFill="1" applyBorder="1" applyAlignment="1" applyProtection="1">
      <alignment horizontal="left" vertical="top" wrapText="1"/>
      <protection locked="0"/>
    </xf>
    <xf numFmtId="0" fontId="7" fillId="13" borderId="25" xfId="0" applyFont="1" applyFill="1" applyBorder="1" applyAlignment="1" applyProtection="1">
      <alignment horizontal="left" vertical="top" wrapText="1"/>
      <protection locked="0"/>
    </xf>
    <xf numFmtId="0" fontId="7" fillId="13" borderId="26" xfId="0" applyFont="1" applyFill="1" applyBorder="1" applyAlignment="1" applyProtection="1">
      <alignment horizontal="left" vertical="top" wrapText="1"/>
      <protection locked="0"/>
    </xf>
    <xf numFmtId="0" fontId="7" fillId="13" borderId="40" xfId="0" applyFont="1" applyFill="1" applyBorder="1" applyAlignment="1" applyProtection="1">
      <alignment horizontal="left" vertical="top" wrapText="1"/>
      <protection locked="0"/>
    </xf>
    <xf numFmtId="0" fontId="0" fillId="12" borderId="0" xfId="0" applyFill="1"/>
    <xf numFmtId="0" fontId="5" fillId="0" borderId="18" xfId="0" applyFont="1" applyBorder="1" applyAlignment="1">
      <alignment horizontal="left" vertical="top"/>
    </xf>
    <xf numFmtId="0" fontId="5" fillId="0" borderId="36" xfId="0" applyFont="1" applyBorder="1" applyAlignment="1">
      <alignment horizontal="left" vertical="top"/>
    </xf>
    <xf numFmtId="0" fontId="5" fillId="0" borderId="0" xfId="0" applyFont="1" applyAlignment="1">
      <alignment horizontal="center"/>
    </xf>
    <xf numFmtId="0" fontId="5" fillId="0" borderId="8" xfId="0" applyFont="1" applyBorder="1" applyAlignment="1">
      <alignment horizontal="center"/>
    </xf>
    <xf numFmtId="0" fontId="5" fillId="0" borderId="9" xfId="0" applyFont="1" applyBorder="1" applyAlignment="1">
      <alignment horizontal="center"/>
    </xf>
    <xf numFmtId="0" fontId="5" fillId="0" borderId="10" xfId="0" applyFont="1" applyBorder="1" applyAlignment="1">
      <alignment horizontal="center"/>
    </xf>
    <xf numFmtId="0" fontId="9" fillId="0" borderId="0" xfId="0" applyFont="1" applyAlignment="1" applyProtection="1">
      <alignment horizontal="center" vertical="center"/>
      <protection locked="0"/>
    </xf>
    <xf numFmtId="0" fontId="9" fillId="2" borderId="0" xfId="0" applyFont="1" applyFill="1" applyAlignment="1" applyProtection="1">
      <alignment horizontal="center" vertical="center"/>
      <protection locked="0"/>
    </xf>
    <xf numFmtId="0" fontId="0" fillId="2" borderId="14" xfId="0" applyFill="1" applyBorder="1" applyAlignment="1">
      <alignment horizontal="center"/>
    </xf>
    <xf numFmtId="0" fontId="0" fillId="2" borderId="15" xfId="0" applyFill="1" applyBorder="1" applyAlignment="1">
      <alignment horizontal="center"/>
    </xf>
    <xf numFmtId="0" fontId="0" fillId="2" borderId="35" xfId="0" applyFill="1" applyBorder="1" applyAlignment="1">
      <alignment horizontal="center"/>
    </xf>
    <xf numFmtId="0" fontId="6" fillId="12" borderId="0" xfId="0" applyFont="1" applyFill="1" applyAlignment="1">
      <alignment horizontal="left" vertical="top"/>
    </xf>
    <xf numFmtId="0" fontId="7" fillId="0" borderId="0" xfId="0" applyFont="1" applyAlignment="1">
      <alignment horizontal="left" vertical="center"/>
    </xf>
    <xf numFmtId="49" fontId="7" fillId="13" borderId="31" xfId="0" applyNumberFormat="1" applyFont="1" applyFill="1" applyBorder="1" applyAlignment="1" applyProtection="1">
      <alignment horizontal="left" vertical="top"/>
      <protection locked="0"/>
    </xf>
    <xf numFmtId="49" fontId="7" fillId="13" borderId="30" xfId="0" applyNumberFormat="1" applyFont="1" applyFill="1" applyBorder="1" applyAlignment="1" applyProtection="1">
      <alignment horizontal="left" vertical="top"/>
      <protection locked="0"/>
    </xf>
    <xf numFmtId="49" fontId="7" fillId="13" borderId="32" xfId="0" applyNumberFormat="1" applyFont="1" applyFill="1" applyBorder="1" applyAlignment="1" applyProtection="1">
      <alignment horizontal="left" vertical="top"/>
      <protection locked="0"/>
    </xf>
    <xf numFmtId="0" fontId="7" fillId="13" borderId="31" xfId="0" applyFont="1" applyFill="1" applyBorder="1" applyAlignment="1" applyProtection="1">
      <alignment horizontal="left" vertical="top"/>
      <protection locked="0"/>
    </xf>
    <xf numFmtId="0" fontId="7" fillId="13" borderId="30" xfId="0" applyFont="1" applyFill="1" applyBorder="1" applyAlignment="1" applyProtection="1">
      <alignment horizontal="left" vertical="top"/>
      <protection locked="0"/>
    </xf>
    <xf numFmtId="0" fontId="7" fillId="13" borderId="32" xfId="0" applyFont="1" applyFill="1" applyBorder="1" applyAlignment="1" applyProtection="1">
      <alignment horizontal="left" vertical="top"/>
      <protection locked="0"/>
    </xf>
    <xf numFmtId="0" fontId="7" fillId="0" borderId="0" xfId="0" applyFont="1" applyAlignment="1">
      <alignment horizontal="left" vertical="center" wrapText="1"/>
    </xf>
    <xf numFmtId="0" fontId="7" fillId="13" borderId="0" xfId="0" applyFont="1" applyFill="1" applyAlignment="1" applyProtection="1">
      <alignment horizontal="left" vertical="top" wrapText="1"/>
      <protection locked="0"/>
    </xf>
    <xf numFmtId="0" fontId="0" fillId="0" borderId="0" xfId="0" applyAlignment="1">
      <alignment horizontal="left"/>
    </xf>
    <xf numFmtId="0" fontId="0" fillId="13" borderId="31" xfId="0" applyFill="1" applyBorder="1" applyAlignment="1" applyProtection="1">
      <alignment horizontal="left" vertical="top"/>
      <protection locked="0"/>
    </xf>
    <xf numFmtId="0" fontId="0" fillId="13" borderId="30" xfId="0" applyFill="1" applyBorder="1" applyAlignment="1" applyProtection="1">
      <alignment horizontal="left" vertical="top"/>
      <protection locked="0"/>
    </xf>
    <xf numFmtId="0" fontId="0" fillId="13" borderId="32" xfId="0" applyFill="1" applyBorder="1" applyAlignment="1" applyProtection="1">
      <alignment horizontal="left" vertical="top"/>
      <protection locked="0"/>
    </xf>
    <xf numFmtId="0" fontId="0" fillId="0" borderId="0" xfId="0" applyAlignment="1">
      <alignment horizontal="left" vertical="top"/>
    </xf>
    <xf numFmtId="14" fontId="0" fillId="13" borderId="31" xfId="0" applyNumberFormat="1" applyFill="1" applyBorder="1" applyAlignment="1" applyProtection="1">
      <alignment horizontal="left" vertical="top"/>
      <protection locked="0"/>
    </xf>
    <xf numFmtId="14" fontId="0" fillId="13" borderId="30" xfId="0" applyNumberFormat="1" applyFill="1" applyBorder="1" applyAlignment="1" applyProtection="1">
      <alignment horizontal="left" vertical="top"/>
      <protection locked="0"/>
    </xf>
    <xf numFmtId="14" fontId="0" fillId="13" borderId="32" xfId="0" applyNumberFormat="1" applyFill="1" applyBorder="1" applyAlignment="1" applyProtection="1">
      <alignment horizontal="left" vertical="top"/>
      <protection locked="0"/>
    </xf>
    <xf numFmtId="0" fontId="7" fillId="13" borderId="41" xfId="0" applyFont="1" applyFill="1" applyBorder="1" applyAlignment="1" applyProtection="1">
      <alignment horizontal="left" vertical="top" wrapText="1"/>
      <protection locked="0"/>
    </xf>
    <xf numFmtId="0" fontId="7" fillId="13" borderId="28" xfId="0" applyFont="1" applyFill="1" applyBorder="1" applyAlignment="1" applyProtection="1">
      <alignment horizontal="left" vertical="top" wrapText="1"/>
      <protection locked="0"/>
    </xf>
    <xf numFmtId="0" fontId="7" fillId="13" borderId="39" xfId="0" applyFont="1" applyFill="1" applyBorder="1" applyAlignment="1" applyProtection="1">
      <alignment horizontal="left" vertical="top" wrapText="1"/>
      <protection locked="0"/>
    </xf>
    <xf numFmtId="0" fontId="7" fillId="13" borderId="42" xfId="0" applyFont="1" applyFill="1" applyBorder="1" applyAlignment="1" applyProtection="1">
      <alignment horizontal="left" vertical="top" wrapText="1"/>
      <protection locked="0"/>
    </xf>
    <xf numFmtId="0" fontId="7" fillId="13" borderId="43" xfId="0" applyFont="1" applyFill="1" applyBorder="1" applyAlignment="1" applyProtection="1">
      <alignment horizontal="left" vertical="top" wrapText="1"/>
      <protection locked="0"/>
    </xf>
    <xf numFmtId="0" fontId="7" fillId="13" borderId="24" xfId="0" applyFont="1" applyFill="1" applyBorder="1" applyAlignment="1" applyProtection="1">
      <alignment horizontal="left" vertical="top" wrapText="1"/>
      <protection locked="0"/>
    </xf>
    <xf numFmtId="0" fontId="7" fillId="13" borderId="6" xfId="0" applyFont="1" applyFill="1" applyBorder="1" applyAlignment="1" applyProtection="1">
      <alignment horizontal="left" vertical="top" wrapText="1"/>
      <protection locked="0"/>
    </xf>
    <xf numFmtId="0" fontId="7" fillId="13" borderId="44" xfId="0" applyFont="1" applyFill="1" applyBorder="1" applyAlignment="1" applyProtection="1">
      <alignment horizontal="left" vertical="top" wrapText="1"/>
      <protection locked="0"/>
    </xf>
    <xf numFmtId="0" fontId="0" fillId="0" borderId="16" xfId="0" applyFont="1" applyBorder="1" applyAlignment="1" applyProtection="1">
      <alignment horizontal="left" vertical="top" wrapText="1"/>
      <protection locked="0"/>
    </xf>
    <xf numFmtId="0" fontId="0" fillId="13" borderId="16" xfId="0" applyFont="1" applyFill="1" applyBorder="1" applyAlignment="1" applyProtection="1">
      <alignment horizontal="left" vertical="top"/>
      <protection locked="0"/>
    </xf>
    <xf numFmtId="0" fontId="0" fillId="0" borderId="7" xfId="0" applyFont="1" applyBorder="1" applyAlignment="1" applyProtection="1">
      <alignment horizontal="left" vertical="top" wrapText="1"/>
      <protection locked="0"/>
    </xf>
    <xf numFmtId="0" fontId="5" fillId="0" borderId="8" xfId="0" applyFont="1" applyFill="1" applyBorder="1" applyAlignment="1">
      <alignment horizontal="left"/>
    </xf>
    <xf numFmtId="0" fontId="5" fillId="0" borderId="9" xfId="0" applyFont="1" applyFill="1" applyBorder="1" applyAlignment="1">
      <alignment horizontal="left"/>
    </xf>
    <xf numFmtId="0" fontId="5" fillId="0" borderId="10" xfId="0" applyFont="1" applyFill="1" applyBorder="1" applyAlignment="1">
      <alignment horizontal="left"/>
    </xf>
    <xf numFmtId="0" fontId="5" fillId="11" borderId="15" xfId="0" applyFont="1" applyFill="1" applyBorder="1" applyAlignment="1">
      <alignment horizontal="center" vertical="center"/>
    </xf>
    <xf numFmtId="0" fontId="5" fillId="11" borderId="35" xfId="0" applyFont="1" applyFill="1" applyBorder="1" applyAlignment="1">
      <alignment horizontal="center" vertical="center"/>
    </xf>
    <xf numFmtId="0" fontId="6" fillId="0" borderId="78" xfId="0" applyFont="1" applyBorder="1" applyAlignment="1">
      <alignment horizontal="left" vertical="top"/>
    </xf>
    <xf numFmtId="0" fontId="6" fillId="0" borderId="47" xfId="0" applyFont="1" applyBorder="1" applyAlignment="1">
      <alignment horizontal="left" vertical="top"/>
    </xf>
    <xf numFmtId="0" fontId="6" fillId="0" borderId="68" xfId="0" applyFont="1" applyBorder="1" applyAlignment="1">
      <alignment horizontal="left" vertical="top"/>
    </xf>
    <xf numFmtId="0" fontId="5" fillId="0" borderId="7" xfId="0" applyFont="1" applyBorder="1" applyAlignment="1">
      <alignment horizontal="left"/>
    </xf>
    <xf numFmtId="0" fontId="5" fillId="7" borderId="15" xfId="0" applyFont="1" applyFill="1" applyBorder="1" applyAlignment="1">
      <alignment horizontal="center"/>
    </xf>
    <xf numFmtId="0" fontId="5" fillId="7" borderId="35" xfId="0" applyFont="1" applyFill="1" applyBorder="1" applyAlignment="1">
      <alignment horizontal="center"/>
    </xf>
    <xf numFmtId="0" fontId="5" fillId="6" borderId="15" xfId="0" applyFont="1" applyFill="1" applyBorder="1" applyAlignment="1">
      <alignment horizontal="center" vertical="center"/>
    </xf>
    <xf numFmtId="0" fontId="5" fillId="6" borderId="35" xfId="0" applyFont="1" applyFill="1" applyBorder="1" applyAlignment="1">
      <alignment horizontal="center" vertical="center"/>
    </xf>
    <xf numFmtId="0" fontId="5" fillId="5" borderId="15" xfId="0" applyFont="1" applyFill="1" applyBorder="1" applyAlignment="1">
      <alignment horizontal="center" vertical="center"/>
    </xf>
    <xf numFmtId="0" fontId="5" fillId="5" borderId="35" xfId="0" applyFont="1" applyFill="1" applyBorder="1" applyAlignment="1">
      <alignment horizontal="center" vertical="center"/>
    </xf>
    <xf numFmtId="0" fontId="5" fillId="4" borderId="15" xfId="0" applyFont="1" applyFill="1" applyBorder="1" applyAlignment="1">
      <alignment horizontal="center"/>
    </xf>
    <xf numFmtId="0" fontId="5" fillId="4" borderId="35" xfId="0" applyFont="1" applyFill="1" applyBorder="1" applyAlignment="1">
      <alignment horizontal="center"/>
    </xf>
    <xf numFmtId="0" fontId="9" fillId="0" borderId="78" xfId="0" applyFont="1" applyBorder="1" applyAlignment="1">
      <alignment horizontal="left" vertical="top"/>
    </xf>
    <xf numFmtId="0" fontId="9" fillId="0" borderId="47" xfId="0" applyFont="1" applyBorder="1" applyAlignment="1">
      <alignment horizontal="left" vertical="top"/>
    </xf>
    <xf numFmtId="0" fontId="9" fillId="0" borderId="68" xfId="0" applyFont="1" applyBorder="1" applyAlignment="1">
      <alignment horizontal="left" vertical="top"/>
    </xf>
    <xf numFmtId="0" fontId="9" fillId="0" borderId="53" xfId="0" applyFont="1" applyBorder="1" applyAlignment="1">
      <alignment horizontal="left" vertical="top"/>
    </xf>
    <xf numFmtId="0" fontId="5" fillId="3" borderId="15" xfId="0" applyFont="1" applyFill="1" applyBorder="1" applyAlignment="1">
      <alignment horizontal="center" vertical="center"/>
    </xf>
    <xf numFmtId="0" fontId="5" fillId="3" borderId="35" xfId="0" applyFont="1" applyFill="1" applyBorder="1" applyAlignment="1">
      <alignment horizontal="center" vertical="center"/>
    </xf>
    <xf numFmtId="0" fontId="11" fillId="2" borderId="7" xfId="0" applyFont="1" applyFill="1" applyBorder="1" applyAlignment="1" applyProtection="1">
      <alignment horizontal="left"/>
      <protection locked="0"/>
    </xf>
    <xf numFmtId="0" fontId="13" fillId="0" borderId="7" xfId="0" applyFont="1" applyFill="1" applyBorder="1" applyAlignment="1" applyProtection="1">
      <alignment horizontal="left"/>
    </xf>
    <xf numFmtId="0" fontId="0" fillId="0" borderId="7" xfId="0" applyFont="1" applyBorder="1" applyAlignment="1">
      <alignment horizontal="left"/>
    </xf>
    <xf numFmtId="0" fontId="5" fillId="4" borderId="15" xfId="0" applyFont="1" applyFill="1" applyBorder="1" applyAlignment="1">
      <alignment horizontal="center" vertical="center"/>
    </xf>
    <xf numFmtId="0" fontId="5" fillId="4" borderId="35" xfId="0" applyFont="1" applyFill="1" applyBorder="1" applyAlignment="1">
      <alignment horizontal="center" vertical="center"/>
    </xf>
    <xf numFmtId="0" fontId="0" fillId="0" borderId="7" xfId="0" applyFont="1" applyBorder="1" applyAlignment="1">
      <alignment horizontal="left" vertical="top"/>
    </xf>
    <xf numFmtId="0" fontId="0" fillId="0" borderId="16" xfId="0" applyFont="1" applyBorder="1" applyAlignment="1">
      <alignment horizontal="left" vertical="top"/>
    </xf>
    <xf numFmtId="0" fontId="0" fillId="0" borderId="16" xfId="0" applyFont="1" applyBorder="1" applyAlignment="1">
      <alignment horizontal="left"/>
    </xf>
    <xf numFmtId="0" fontId="13" fillId="0" borderId="21" xfId="0" applyFont="1" applyFill="1" applyBorder="1" applyAlignment="1" applyProtection="1">
      <alignment horizontal="left"/>
    </xf>
    <xf numFmtId="0" fontId="6" fillId="0" borderId="78" xfId="0" applyFont="1" applyBorder="1" applyAlignment="1">
      <alignment horizontal="left"/>
    </xf>
    <xf numFmtId="0" fontId="6" fillId="0" borderId="47" xfId="0" applyFont="1" applyBorder="1" applyAlignment="1">
      <alignment horizontal="left"/>
    </xf>
    <xf numFmtId="0" fontId="6" fillId="0" borderId="68" xfId="0" applyFont="1" applyBorder="1" applyAlignment="1">
      <alignment horizontal="left"/>
    </xf>
    <xf numFmtId="0" fontId="0" fillId="0" borderId="11" xfId="0" applyBorder="1" applyAlignment="1">
      <alignment horizontal="left" vertical="center" wrapText="1"/>
    </xf>
    <xf numFmtId="0" fontId="0" fillId="0" borderId="5" xfId="0" applyBorder="1" applyAlignment="1">
      <alignment horizontal="left" vertical="center" wrapText="1"/>
    </xf>
    <xf numFmtId="0" fontId="5" fillId="12" borderId="18" xfId="0" applyFont="1" applyFill="1" applyBorder="1" applyAlignment="1">
      <alignment horizontal="left" vertical="top"/>
    </xf>
    <xf numFmtId="0" fontId="5" fillId="12" borderId="36" xfId="0" applyFont="1" applyFill="1" applyBorder="1" applyAlignment="1">
      <alignment horizontal="left" vertical="top"/>
    </xf>
    <xf numFmtId="0" fontId="5" fillId="0" borderId="8" xfId="0" applyFont="1" applyBorder="1" applyAlignment="1">
      <alignment horizontal="left"/>
    </xf>
    <xf numFmtId="0" fontId="5" fillId="0" borderId="9" xfId="0" applyFont="1" applyBorder="1" applyAlignment="1">
      <alignment horizontal="left"/>
    </xf>
    <xf numFmtId="0" fontId="5" fillId="0" borderId="10" xfId="0" applyFont="1" applyBorder="1" applyAlignment="1">
      <alignment horizontal="left"/>
    </xf>
    <xf numFmtId="0" fontId="5" fillId="0" borderId="11" xfId="0" applyFont="1" applyBorder="1" applyAlignment="1">
      <alignment horizontal="center"/>
    </xf>
    <xf numFmtId="0" fontId="5" fillId="0" borderId="12" xfId="0" applyFont="1" applyBorder="1" applyAlignment="1">
      <alignment horizontal="center"/>
    </xf>
    <xf numFmtId="0" fontId="5" fillId="0" borderId="8" xfId="0" applyFont="1" applyBorder="1" applyAlignment="1">
      <alignment horizontal="center" wrapText="1"/>
    </xf>
    <xf numFmtId="0" fontId="5" fillId="0" borderId="9" xfId="0" applyFont="1" applyBorder="1" applyAlignment="1">
      <alignment horizontal="center" wrapText="1"/>
    </xf>
    <xf numFmtId="0" fontId="5" fillId="0" borderId="10" xfId="0" applyFont="1" applyBorder="1" applyAlignment="1">
      <alignment horizontal="center" wrapText="1"/>
    </xf>
    <xf numFmtId="0" fontId="5" fillId="0" borderId="50" xfId="0" applyFont="1" applyBorder="1" applyAlignment="1">
      <alignment horizontal="center" wrapText="1"/>
    </xf>
    <xf numFmtId="0" fontId="5" fillId="0" borderId="26" xfId="0" applyFont="1" applyBorder="1" applyAlignment="1">
      <alignment horizontal="center" wrapText="1"/>
    </xf>
    <xf numFmtId="0" fontId="5" fillId="0" borderId="51" xfId="0" applyFont="1" applyBorder="1" applyAlignment="1">
      <alignment horizontal="center" wrapText="1"/>
    </xf>
    <xf numFmtId="0" fontId="5" fillId="0" borderId="48" xfId="0" applyFont="1" applyBorder="1" applyAlignment="1">
      <alignment horizontal="center" wrapText="1"/>
    </xf>
    <xf numFmtId="0" fontId="5" fillId="0" borderId="2" xfId="0" applyFont="1" applyBorder="1" applyAlignment="1">
      <alignment horizontal="center" wrapText="1"/>
    </xf>
    <xf numFmtId="0" fontId="5" fillId="0" borderId="49" xfId="0" applyFont="1" applyBorder="1" applyAlignment="1">
      <alignment horizontal="center" wrapText="1"/>
    </xf>
    <xf numFmtId="0" fontId="5" fillId="0" borderId="0" xfId="0" applyFont="1" applyAlignment="1">
      <alignment horizontal="center" wrapText="1"/>
    </xf>
    <xf numFmtId="0" fontId="5" fillId="0" borderId="11" xfId="0" applyFont="1" applyBorder="1" applyAlignment="1">
      <alignment horizontal="left" vertical="center" wrapText="1"/>
    </xf>
    <xf numFmtId="0" fontId="5" fillId="0" borderId="5" xfId="0" applyFont="1" applyBorder="1" applyAlignment="1">
      <alignment horizontal="left" vertical="center" wrapText="1"/>
    </xf>
    <xf numFmtId="0" fontId="0" fillId="0" borderId="14" xfId="0" applyBorder="1" applyAlignment="1">
      <alignment horizontal="left" vertical="center" wrapText="1"/>
    </xf>
    <xf numFmtId="0" fontId="0" fillId="0" borderId="15" xfId="0" applyBorder="1" applyAlignment="1">
      <alignment horizontal="left" vertical="center" wrapText="1"/>
    </xf>
    <xf numFmtId="0" fontId="5" fillId="0" borderId="0" xfId="0" applyFont="1" applyAlignment="1">
      <alignment horizontal="left" vertical="center" wrapText="1"/>
    </xf>
    <xf numFmtId="0" fontId="5" fillId="0" borderId="14" xfId="0" applyFont="1" applyBorder="1" applyAlignment="1">
      <alignment horizontal="left" vertical="center" wrapText="1"/>
    </xf>
    <xf numFmtId="0" fontId="5" fillId="0" borderId="15" xfId="0" applyFont="1" applyBorder="1" applyAlignment="1">
      <alignment horizontal="left" vertical="center" wrapText="1"/>
    </xf>
    <xf numFmtId="0" fontId="5" fillId="0" borderId="46" xfId="0" applyFont="1" applyBorder="1" applyAlignment="1">
      <alignment horizontal="left" vertical="top" wrapText="1"/>
    </xf>
    <xf numFmtId="0" fontId="5" fillId="0" borderId="47" xfId="0" applyFont="1" applyBorder="1" applyAlignment="1">
      <alignment horizontal="left" vertical="top" wrapText="1"/>
    </xf>
    <xf numFmtId="0" fontId="5" fillId="0" borderId="52" xfId="0" applyFont="1" applyBorder="1" applyAlignment="1">
      <alignment horizontal="left" vertical="top" wrapText="1"/>
    </xf>
    <xf numFmtId="0" fontId="5" fillId="0" borderId="0" xfId="0" applyFont="1" applyAlignment="1">
      <alignment horizontal="left" vertical="top" wrapText="1"/>
    </xf>
    <xf numFmtId="0" fontId="0" fillId="0" borderId="11" xfId="0" applyBorder="1" applyAlignment="1">
      <alignment horizontal="left" wrapText="1"/>
    </xf>
    <xf numFmtId="0" fontId="0" fillId="0" borderId="0" xfId="0" applyAlignment="1">
      <alignment horizontal="left" wrapText="1"/>
    </xf>
    <xf numFmtId="0" fontId="5" fillId="0" borderId="11" xfId="0" applyFont="1" applyBorder="1" applyAlignment="1">
      <alignment horizontal="left" vertical="top" wrapText="1"/>
    </xf>
    <xf numFmtId="0" fontId="5" fillId="0" borderId="5" xfId="0" applyFont="1" applyBorder="1" applyAlignment="1">
      <alignment horizontal="left" vertical="top" wrapText="1"/>
    </xf>
    <xf numFmtId="0" fontId="0" fillId="13" borderId="11" xfId="0" applyFill="1" applyBorder="1" applyAlignment="1" applyProtection="1">
      <alignment horizontal="left" vertical="top" wrapText="1"/>
      <protection locked="0"/>
    </xf>
    <xf numFmtId="0" fontId="0" fillId="13" borderId="0" xfId="0" applyFill="1" applyAlignment="1" applyProtection="1">
      <alignment horizontal="left" vertical="top" wrapText="1"/>
      <protection locked="0"/>
    </xf>
    <xf numFmtId="0" fontId="0" fillId="13" borderId="12" xfId="0" applyFill="1" applyBorder="1" applyAlignment="1" applyProtection="1">
      <alignment horizontal="left" vertical="top" wrapText="1"/>
      <protection locked="0"/>
    </xf>
    <xf numFmtId="0" fontId="0" fillId="13" borderId="14" xfId="0" applyFill="1" applyBorder="1" applyAlignment="1" applyProtection="1">
      <alignment horizontal="left" vertical="top" wrapText="1"/>
      <protection locked="0"/>
    </xf>
    <xf numFmtId="0" fontId="0" fillId="13" borderId="15" xfId="0" applyFill="1" applyBorder="1" applyAlignment="1" applyProtection="1">
      <alignment horizontal="left" vertical="top" wrapText="1"/>
      <protection locked="0"/>
    </xf>
    <xf numFmtId="0" fontId="0" fillId="13" borderId="35" xfId="0" applyFill="1" applyBorder="1" applyAlignment="1" applyProtection="1">
      <alignment horizontal="left" vertical="top" wrapText="1"/>
      <protection locked="0"/>
    </xf>
    <xf numFmtId="0" fontId="0" fillId="0" borderId="11" xfId="0" applyBorder="1" applyAlignment="1">
      <alignment horizontal="left" vertical="top" wrapText="1"/>
    </xf>
    <xf numFmtId="0" fontId="0" fillId="0" borderId="0" xfId="0" applyAlignment="1">
      <alignment horizontal="left" vertical="top" wrapText="1"/>
    </xf>
    <xf numFmtId="0" fontId="5" fillId="0" borderId="14" xfId="0" applyFont="1" applyBorder="1" applyAlignment="1">
      <alignment horizontal="left" vertical="top" wrapText="1"/>
    </xf>
    <xf numFmtId="0" fontId="5" fillId="0" borderId="15" xfId="0" applyFont="1" applyBorder="1" applyAlignment="1">
      <alignment horizontal="left" vertical="top" wrapText="1"/>
    </xf>
    <xf numFmtId="0" fontId="6" fillId="0" borderId="0" xfId="0" applyFont="1" applyAlignment="1">
      <alignment horizontal="left" vertical="top" wrapText="1"/>
    </xf>
    <xf numFmtId="0" fontId="17" fillId="0" borderId="0" xfId="0" applyFont="1" applyAlignment="1">
      <alignment horizontal="center" vertical="center" wrapText="1"/>
    </xf>
    <xf numFmtId="0" fontId="0" fillId="0" borderId="8" xfId="0" applyBorder="1" applyAlignment="1">
      <alignment horizontal="left" vertical="top" wrapText="1"/>
    </xf>
    <xf numFmtId="0" fontId="0" fillId="0" borderId="9" xfId="0" applyBorder="1" applyAlignment="1">
      <alignment horizontal="left" vertical="top" wrapText="1"/>
    </xf>
    <xf numFmtId="0" fontId="0" fillId="0" borderId="10" xfId="0" applyBorder="1" applyAlignment="1">
      <alignment horizontal="left" vertical="top" wrapText="1"/>
    </xf>
    <xf numFmtId="0" fontId="0" fillId="13" borderId="31" xfId="0" applyFill="1" applyBorder="1" applyAlignment="1" applyProtection="1">
      <alignment horizontal="left" vertical="center"/>
      <protection locked="0"/>
    </xf>
    <xf numFmtId="0" fontId="0" fillId="13" borderId="30" xfId="0" applyFill="1" applyBorder="1" applyAlignment="1" applyProtection="1">
      <alignment horizontal="left" vertical="center"/>
      <protection locked="0"/>
    </xf>
    <xf numFmtId="0" fontId="0" fillId="13" borderId="32" xfId="0" applyFill="1" applyBorder="1" applyAlignment="1" applyProtection="1">
      <alignment horizontal="left" vertical="center"/>
      <protection locked="0"/>
    </xf>
    <xf numFmtId="0" fontId="0" fillId="0" borderId="5" xfId="0" applyBorder="1" applyAlignment="1">
      <alignment horizontal="left" vertical="top"/>
    </xf>
    <xf numFmtId="0" fontId="0" fillId="12" borderId="7" xfId="0" applyFill="1" applyBorder="1" applyAlignment="1">
      <alignment horizontal="left" vertical="top" wrapText="1"/>
    </xf>
    <xf numFmtId="0" fontId="0" fillId="13" borderId="7" xfId="0" applyFill="1" applyBorder="1" applyAlignment="1" applyProtection="1">
      <alignment horizontal="left" vertical="top"/>
      <protection locked="0"/>
    </xf>
    <xf numFmtId="0" fontId="13" fillId="12" borderId="21" xfId="0" applyFont="1" applyFill="1" applyBorder="1" applyAlignment="1">
      <alignment horizontal="left"/>
    </xf>
    <xf numFmtId="49" fontId="7" fillId="12" borderId="60" xfId="0" applyNumberFormat="1" applyFont="1" applyFill="1" applyBorder="1" applyAlignment="1">
      <alignment horizontal="center" vertical="center" textRotation="90"/>
    </xf>
    <xf numFmtId="49" fontId="7" fillId="12" borderId="61" xfId="0" applyNumberFormat="1" applyFont="1" applyFill="1" applyBorder="1" applyAlignment="1">
      <alignment horizontal="center" vertical="center" textRotation="90"/>
    </xf>
    <xf numFmtId="0" fontId="6" fillId="12" borderId="53" xfId="0" applyFont="1" applyFill="1" applyBorder="1" applyAlignment="1">
      <alignment horizontal="left"/>
    </xf>
    <xf numFmtId="49" fontId="0" fillId="12" borderId="60" xfId="0" applyNumberFormat="1" applyFill="1" applyBorder="1" applyAlignment="1">
      <alignment horizontal="center" vertical="center" textRotation="90"/>
    </xf>
    <xf numFmtId="0" fontId="5" fillId="11" borderId="16" xfId="0" applyFont="1" applyFill="1" applyBorder="1" applyAlignment="1">
      <alignment horizontal="center" vertical="center"/>
    </xf>
    <xf numFmtId="0" fontId="5" fillId="11" borderId="17" xfId="0" applyFont="1" applyFill="1" applyBorder="1" applyAlignment="1">
      <alignment horizontal="center" vertical="center"/>
    </xf>
    <xf numFmtId="0" fontId="0" fillId="12" borderId="16" xfId="0" applyFill="1" applyBorder="1" applyAlignment="1">
      <alignment horizontal="left" vertical="top" wrapText="1"/>
    </xf>
    <xf numFmtId="0" fontId="0" fillId="13" borderId="16" xfId="0" applyFill="1" applyBorder="1" applyAlignment="1" applyProtection="1">
      <alignment horizontal="left" vertical="top"/>
      <protection locked="0"/>
    </xf>
    <xf numFmtId="0" fontId="0" fillId="13" borderId="21" xfId="0" applyFill="1" applyBorder="1" applyAlignment="1" applyProtection="1">
      <alignment horizontal="left" vertical="top"/>
      <protection locked="0"/>
    </xf>
    <xf numFmtId="0" fontId="5" fillId="2" borderId="63" xfId="0" applyFont="1" applyFill="1" applyBorder="1" applyAlignment="1">
      <alignment horizontal="center" vertical="center"/>
    </xf>
    <xf numFmtId="0" fontId="5" fillId="2" borderId="64" xfId="0" applyFont="1" applyFill="1" applyBorder="1" applyAlignment="1">
      <alignment horizontal="center" vertical="center"/>
    </xf>
    <xf numFmtId="0" fontId="5" fillId="12" borderId="8" xfId="0" applyFont="1" applyFill="1" applyBorder="1" applyAlignment="1">
      <alignment horizontal="left"/>
    </xf>
    <xf numFmtId="0" fontId="5" fillId="12" borderId="9" xfId="0" applyFont="1" applyFill="1" applyBorder="1" applyAlignment="1">
      <alignment horizontal="left"/>
    </xf>
    <xf numFmtId="0" fontId="5" fillId="12" borderId="10" xfId="0" applyFont="1" applyFill="1" applyBorder="1" applyAlignment="1">
      <alignment horizontal="left"/>
    </xf>
    <xf numFmtId="0" fontId="5" fillId="12" borderId="7" xfId="0" applyFont="1" applyFill="1" applyBorder="1" applyAlignment="1">
      <alignment horizontal="left"/>
    </xf>
    <xf numFmtId="0" fontId="0" fillId="12" borderId="7" xfId="0" applyFill="1" applyBorder="1" applyAlignment="1">
      <alignment horizontal="left"/>
    </xf>
    <xf numFmtId="0" fontId="0" fillId="12" borderId="16" xfId="0" applyFill="1" applyBorder="1" applyAlignment="1">
      <alignment horizontal="left"/>
    </xf>
    <xf numFmtId="0" fontId="5" fillId="0" borderId="11" xfId="0" applyFont="1" applyBorder="1" applyAlignment="1" applyProtection="1">
      <alignment horizontal="center" vertical="center"/>
      <protection locked="0"/>
    </xf>
    <xf numFmtId="0" fontId="5" fillId="0" borderId="0" xfId="0" applyFont="1" applyAlignment="1" applyProtection="1">
      <alignment horizontal="center" vertical="center"/>
      <protection locked="0"/>
    </xf>
    <xf numFmtId="0" fontId="5" fillId="0" borderId="12" xfId="0" applyFont="1" applyBorder="1" applyAlignment="1" applyProtection="1">
      <alignment horizontal="center" vertical="center"/>
      <protection locked="0"/>
    </xf>
    <xf numFmtId="0" fontId="5" fillId="12" borderId="0" xfId="0" applyFont="1" applyFill="1" applyAlignment="1">
      <alignment horizontal="right" vertical="center"/>
    </xf>
    <xf numFmtId="0" fontId="5" fillId="12" borderId="5" xfId="0" applyFont="1" applyFill="1" applyBorder="1" applyAlignment="1">
      <alignment horizontal="right" vertical="center"/>
    </xf>
    <xf numFmtId="0" fontId="0" fillId="0" borderId="66" xfId="0" applyBorder="1" applyAlignment="1">
      <alignment horizontal="center"/>
    </xf>
    <xf numFmtId="0" fontId="0" fillId="0" borderId="9" xfId="0" applyBorder="1" applyAlignment="1">
      <alignment horizontal="center"/>
    </xf>
    <xf numFmtId="0" fontId="0" fillId="0" borderId="10" xfId="0" applyBorder="1" applyAlignment="1">
      <alignment horizontal="center"/>
    </xf>
    <xf numFmtId="0" fontId="0" fillId="0" borderId="4" xfId="0" applyBorder="1" applyAlignment="1">
      <alignment horizontal="center"/>
    </xf>
    <xf numFmtId="0" fontId="0" fillId="0" borderId="0" xfId="0" applyAlignment="1">
      <alignment horizontal="center"/>
    </xf>
    <xf numFmtId="0" fontId="0" fillId="0" borderId="12" xfId="0" applyBorder="1" applyAlignment="1">
      <alignment horizontal="center"/>
    </xf>
    <xf numFmtId="0" fontId="0" fillId="0" borderId="25" xfId="0" applyBorder="1" applyAlignment="1">
      <alignment horizontal="center"/>
    </xf>
    <xf numFmtId="0" fontId="0" fillId="0" borderId="26" xfId="0" applyBorder="1" applyAlignment="1">
      <alignment horizontal="center"/>
    </xf>
    <xf numFmtId="0" fontId="0" fillId="0" borderId="51" xfId="0" applyBorder="1" applyAlignment="1">
      <alignment horizontal="center"/>
    </xf>
    <xf numFmtId="0" fontId="5" fillId="13" borderId="50" xfId="0" applyFont="1" applyFill="1" applyBorder="1" applyAlignment="1" applyProtection="1">
      <alignment horizontal="left" vertical="top"/>
      <protection locked="0"/>
    </xf>
    <xf numFmtId="0" fontId="5" fillId="13" borderId="26" xfId="0" applyFont="1" applyFill="1" applyBorder="1" applyAlignment="1" applyProtection="1">
      <alignment horizontal="left" vertical="top"/>
      <protection locked="0"/>
    </xf>
    <xf numFmtId="0" fontId="5" fillId="13" borderId="40" xfId="0" applyFont="1" applyFill="1" applyBorder="1" applyAlignment="1" applyProtection="1">
      <alignment horizontal="left" vertical="top"/>
      <protection locked="0"/>
    </xf>
    <xf numFmtId="0" fontId="0" fillId="13" borderId="50" xfId="0" applyFill="1" applyBorder="1" applyAlignment="1" applyProtection="1">
      <alignment horizontal="left" vertical="top"/>
      <protection locked="0"/>
    </xf>
    <xf numFmtId="0" fontId="0" fillId="13" borderId="26" xfId="0" applyFill="1" applyBorder="1" applyAlignment="1" applyProtection="1">
      <alignment horizontal="left" vertical="top"/>
      <protection locked="0"/>
    </xf>
    <xf numFmtId="0" fontId="0" fillId="13" borderId="40" xfId="0" applyFill="1" applyBorder="1" applyAlignment="1" applyProtection="1">
      <alignment horizontal="left" vertical="top"/>
      <protection locked="0"/>
    </xf>
    <xf numFmtId="0" fontId="5" fillId="13" borderId="14" xfId="0" applyFont="1" applyFill="1" applyBorder="1" applyAlignment="1" applyProtection="1">
      <alignment horizontal="left" vertical="top"/>
      <protection locked="0"/>
    </xf>
    <xf numFmtId="0" fontId="5" fillId="13" borderId="15" xfId="0" applyFont="1" applyFill="1" applyBorder="1" applyAlignment="1" applyProtection="1">
      <alignment horizontal="left" vertical="top"/>
      <protection locked="0"/>
    </xf>
    <xf numFmtId="0" fontId="5" fillId="13" borderId="67" xfId="0" applyFont="1" applyFill="1" applyBorder="1" applyAlignment="1" applyProtection="1">
      <alignment horizontal="left" vertical="top"/>
      <protection locked="0"/>
    </xf>
    <xf numFmtId="0" fontId="12" fillId="12" borderId="21" xfId="0" applyFont="1" applyFill="1" applyBorder="1" applyAlignment="1" applyProtection="1">
      <alignment horizontal="center" textRotation="90" wrapText="1"/>
      <protection locked="0"/>
    </xf>
    <xf numFmtId="0" fontId="12" fillId="12" borderId="27" xfId="0" applyFont="1" applyFill="1" applyBorder="1" applyAlignment="1" applyProtection="1">
      <alignment horizontal="center" textRotation="90" wrapText="1"/>
      <protection locked="0"/>
    </xf>
    <xf numFmtId="0" fontId="6" fillId="12" borderId="53" xfId="0" applyFont="1" applyFill="1" applyBorder="1" applyAlignment="1">
      <alignment horizontal="left" vertical="top"/>
    </xf>
    <xf numFmtId="14" fontId="0" fillId="13" borderId="31" xfId="0" applyNumberFormat="1" applyFill="1" applyBorder="1" applyAlignment="1" applyProtection="1">
      <alignment horizontal="left" vertical="center"/>
      <protection locked="0"/>
    </xf>
    <xf numFmtId="14" fontId="0" fillId="13" borderId="30" xfId="0" applyNumberFormat="1" applyFill="1" applyBorder="1" applyAlignment="1" applyProtection="1">
      <alignment horizontal="left" vertical="center"/>
      <protection locked="0"/>
    </xf>
    <xf numFmtId="14" fontId="0" fillId="13" borderId="32" xfId="0" applyNumberFormat="1" applyFill="1" applyBorder="1" applyAlignment="1" applyProtection="1">
      <alignment horizontal="left" vertical="center"/>
      <protection locked="0"/>
    </xf>
    <xf numFmtId="0" fontId="0" fillId="0" borderId="0" xfId="0" applyAlignment="1" applyProtection="1">
      <alignment horizontal="center"/>
      <protection locked="0"/>
    </xf>
    <xf numFmtId="0" fontId="0" fillId="13" borderId="70" xfId="0" applyFill="1" applyBorder="1" applyAlignment="1" applyProtection="1">
      <alignment horizontal="left" vertical="top" wrapText="1"/>
      <protection locked="0"/>
    </xf>
    <xf numFmtId="0" fontId="0" fillId="13" borderId="33" xfId="0" applyFill="1" applyBorder="1" applyAlignment="1" applyProtection="1">
      <alignment horizontal="left" vertical="top" wrapText="1"/>
      <protection locked="0"/>
    </xf>
    <xf numFmtId="0" fontId="0" fillId="13" borderId="56" xfId="0" applyFill="1" applyBorder="1" applyAlignment="1" applyProtection="1">
      <alignment horizontal="left" vertical="top" wrapText="1"/>
      <protection locked="0"/>
    </xf>
    <xf numFmtId="0" fontId="5" fillId="13" borderId="63" xfId="0" applyFont="1" applyFill="1" applyBorder="1" applyAlignment="1" applyProtection="1">
      <alignment horizontal="left"/>
      <protection locked="0"/>
    </xf>
    <xf numFmtId="0" fontId="5" fillId="13" borderId="64" xfId="0" applyFont="1" applyFill="1" applyBorder="1" applyAlignment="1" applyProtection="1">
      <alignment horizontal="left"/>
      <protection locked="0"/>
    </xf>
    <xf numFmtId="1" fontId="5" fillId="11" borderId="63" xfId="0" applyNumberFormat="1" applyFont="1" applyFill="1" applyBorder="1" applyAlignment="1">
      <alignment horizontal="left"/>
    </xf>
    <xf numFmtId="1" fontId="5" fillId="11" borderId="64" xfId="0" applyNumberFormat="1" applyFont="1" applyFill="1" applyBorder="1" applyAlignment="1">
      <alignment horizontal="left"/>
    </xf>
    <xf numFmtId="0" fontId="5" fillId="0" borderId="0" xfId="0" applyFont="1" applyAlignment="1">
      <alignment horizontal="right" vertical="center"/>
    </xf>
    <xf numFmtId="169" fontId="17" fillId="2" borderId="71" xfId="0" applyNumberFormat="1" applyFont="1" applyFill="1" applyBorder="1" applyAlignment="1">
      <alignment horizontal="center" vertical="center" wrapText="1"/>
    </xf>
    <xf numFmtId="169" fontId="17" fillId="2" borderId="72" xfId="0" applyNumberFormat="1" applyFont="1" applyFill="1" applyBorder="1" applyAlignment="1">
      <alignment horizontal="center" vertical="center" wrapText="1"/>
    </xf>
    <xf numFmtId="169" fontId="17" fillId="2" borderId="73" xfId="0" applyNumberFormat="1" applyFont="1" applyFill="1" applyBorder="1" applyAlignment="1">
      <alignment horizontal="center" vertical="center" wrapText="1"/>
    </xf>
    <xf numFmtId="0" fontId="7" fillId="0" borderId="0" xfId="0" applyFont="1" applyAlignment="1">
      <alignment horizontal="left" vertical="top" wrapText="1"/>
    </xf>
    <xf numFmtId="0" fontId="0" fillId="0" borderId="8" xfId="0" applyBorder="1" applyAlignment="1">
      <alignment horizontal="center" vertical="center" textRotation="90"/>
    </xf>
    <xf numFmtId="0" fontId="0" fillId="0" borderId="11" xfId="0" applyBorder="1" applyAlignment="1">
      <alignment horizontal="center" vertical="center" textRotation="90"/>
    </xf>
    <xf numFmtId="0" fontId="0" fillId="0" borderId="14" xfId="0" applyBorder="1" applyAlignment="1">
      <alignment horizontal="center" vertical="center" textRotation="90"/>
    </xf>
    <xf numFmtId="0" fontId="0" fillId="0" borderId="74" xfId="0" applyBorder="1" applyAlignment="1">
      <alignment horizontal="center" vertical="center" textRotation="90"/>
    </xf>
    <xf numFmtId="0" fontId="0" fillId="0" borderId="75" xfId="0" applyBorder="1" applyAlignment="1">
      <alignment horizontal="center" vertical="center" textRotation="90"/>
    </xf>
    <xf numFmtId="0" fontId="0" fillId="0" borderId="76" xfId="0" applyBorder="1" applyAlignment="1">
      <alignment horizontal="center" vertical="center" textRotation="90"/>
    </xf>
    <xf numFmtId="0" fontId="0" fillId="0" borderId="8" xfId="0" applyBorder="1" applyAlignment="1">
      <alignment horizontal="center" vertical="center" textRotation="90" wrapText="1"/>
    </xf>
    <xf numFmtId="0" fontId="0" fillId="0" borderId="11" xfId="0" applyBorder="1" applyAlignment="1">
      <alignment horizontal="center" vertical="center" textRotation="90" wrapText="1"/>
    </xf>
    <xf numFmtId="0" fontId="0" fillId="0" borderId="14" xfId="0" applyBorder="1" applyAlignment="1">
      <alignment horizontal="center" vertical="center" textRotation="90" wrapText="1"/>
    </xf>
  </cellXfs>
  <cellStyles count="4">
    <cellStyle name="Komma" xfId="1" builtinId="3"/>
    <cellStyle name="Link" xfId="2" builtinId="8"/>
    <cellStyle name="Standard" xfId="0" builtinId="0"/>
    <cellStyle name="Standard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3.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104803</xdr:colOff>
      <xdr:row>1</xdr:row>
      <xdr:rowOff>646444</xdr:rowOff>
    </xdr:to>
    <xdr:pic>
      <xdr:nvPicPr>
        <xdr:cNvPr id="3" name="Grafik 2">
          <a:extLst>
            <a:ext uri="{FF2B5EF4-FFF2-40B4-BE49-F238E27FC236}">
              <a16:creationId xmlns:a16="http://schemas.microsoft.com/office/drawing/2014/main" id="{B258D43E-83B2-4261-ABAB-6F2B6D8C37C4}"/>
            </a:ext>
          </a:extLst>
        </xdr:cNvPr>
        <xdr:cNvPicPr>
          <a:picLocks noChangeAspect="1"/>
        </xdr:cNvPicPr>
      </xdr:nvPicPr>
      <xdr:blipFill>
        <a:blip xmlns:r="http://schemas.openxmlformats.org/officeDocument/2006/relationships" r:embed="rId1"/>
        <a:stretch>
          <a:fillRect/>
        </a:stretch>
      </xdr:blipFill>
      <xdr:spPr>
        <a:xfrm>
          <a:off x="0" y="0"/>
          <a:ext cx="3409979" cy="846469"/>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oneCellAnchor>
    <xdr:from>
      <xdr:col>0</xdr:col>
      <xdr:colOff>0</xdr:colOff>
      <xdr:row>0</xdr:row>
      <xdr:rowOff>0</xdr:rowOff>
    </xdr:from>
    <xdr:ext cx="3314731" cy="814228"/>
    <xdr:pic>
      <xdr:nvPicPr>
        <xdr:cNvPr id="2" name="Grafik 3">
          <a:extLst>
            <a:ext uri="{FF2B5EF4-FFF2-40B4-BE49-F238E27FC236}">
              <a16:creationId xmlns:a16="http://schemas.microsoft.com/office/drawing/2014/main" id="{0CDE3F50-1F98-4817-9ECF-B76B670A8463}"/>
            </a:ext>
          </a:extLst>
        </xdr:cNvPr>
        <xdr:cNvPicPr>
          <a:picLocks noChangeAspect="1"/>
        </xdr:cNvPicPr>
      </xdr:nvPicPr>
      <xdr:blipFill>
        <a:blip xmlns:r="http://schemas.openxmlformats.org/officeDocument/2006/relationships" r:embed="rId1"/>
        <a:stretch>
          <a:fillRect/>
        </a:stretch>
      </xdr:blipFill>
      <xdr:spPr>
        <a:xfrm>
          <a:off x="0" y="0"/>
          <a:ext cx="3314731" cy="814228"/>
        </a:xfrm>
        <a:prstGeom prst="rect">
          <a:avLst/>
        </a:prstGeom>
      </xdr:spPr>
    </xdr:pic>
    <xdr:clientData/>
  </xdr:one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400081</xdr:colOff>
      <xdr:row>1</xdr:row>
      <xdr:rowOff>636920</xdr:rowOff>
    </xdr:to>
    <xdr:pic>
      <xdr:nvPicPr>
        <xdr:cNvPr id="2" name="Grafik 3">
          <a:extLst>
            <a:ext uri="{FF2B5EF4-FFF2-40B4-BE49-F238E27FC236}">
              <a16:creationId xmlns:a16="http://schemas.microsoft.com/office/drawing/2014/main" id="{D761152B-4A9E-44C6-8A0C-32A10B85EA39}"/>
            </a:ext>
          </a:extLst>
        </xdr:cNvPr>
        <xdr:cNvPicPr>
          <a:picLocks noChangeAspect="1"/>
        </xdr:cNvPicPr>
      </xdr:nvPicPr>
      <xdr:blipFill>
        <a:blip xmlns:r="http://schemas.openxmlformats.org/officeDocument/2006/relationships" r:embed="rId1"/>
        <a:stretch>
          <a:fillRect/>
        </a:stretch>
      </xdr:blipFill>
      <xdr:spPr>
        <a:xfrm>
          <a:off x="0" y="0"/>
          <a:ext cx="3314731" cy="83377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409875</xdr:colOff>
      <xdr:row>1</xdr:row>
      <xdr:rowOff>638775</xdr:rowOff>
    </xdr:to>
    <xdr:pic>
      <xdr:nvPicPr>
        <xdr:cNvPr id="2" name="Grafik 4">
          <a:extLst>
            <a:ext uri="{FF2B5EF4-FFF2-40B4-BE49-F238E27FC236}">
              <a16:creationId xmlns:a16="http://schemas.microsoft.com/office/drawing/2014/main" id="{2DF6F3EB-8A69-4077-9365-D4528E6C1C7D}"/>
            </a:ext>
          </a:extLst>
        </xdr:cNvPr>
        <xdr:cNvPicPr>
          <a:picLocks/>
        </xdr:cNvPicPr>
      </xdr:nvPicPr>
      <xdr:blipFill>
        <a:blip xmlns:r="http://schemas.openxmlformats.org/officeDocument/2006/relationships" r:embed="rId1"/>
        <a:stretch>
          <a:fillRect/>
        </a:stretch>
      </xdr:blipFill>
      <xdr:spPr>
        <a:xfrm>
          <a:off x="0" y="0"/>
          <a:ext cx="3330875" cy="8356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9554</xdr:colOff>
      <xdr:row>1</xdr:row>
      <xdr:rowOff>646444</xdr:rowOff>
    </xdr:to>
    <xdr:pic>
      <xdr:nvPicPr>
        <xdr:cNvPr id="3" name="Grafik 2">
          <a:extLst>
            <a:ext uri="{FF2B5EF4-FFF2-40B4-BE49-F238E27FC236}">
              <a16:creationId xmlns:a16="http://schemas.microsoft.com/office/drawing/2014/main" id="{BF1267AA-4B81-4D63-9FC1-C6F6E994DC86}"/>
            </a:ext>
          </a:extLst>
        </xdr:cNvPr>
        <xdr:cNvPicPr>
          <a:picLocks noChangeAspect="1"/>
        </xdr:cNvPicPr>
      </xdr:nvPicPr>
      <xdr:blipFill>
        <a:blip xmlns:r="http://schemas.openxmlformats.org/officeDocument/2006/relationships" r:embed="rId1"/>
        <a:stretch>
          <a:fillRect/>
        </a:stretch>
      </xdr:blipFill>
      <xdr:spPr>
        <a:xfrm>
          <a:off x="0" y="0"/>
          <a:ext cx="3409979" cy="84646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47654</xdr:colOff>
      <xdr:row>1</xdr:row>
      <xdr:rowOff>646444</xdr:rowOff>
    </xdr:to>
    <xdr:pic>
      <xdr:nvPicPr>
        <xdr:cNvPr id="6" name="Grafik 5">
          <a:extLst>
            <a:ext uri="{FF2B5EF4-FFF2-40B4-BE49-F238E27FC236}">
              <a16:creationId xmlns:a16="http://schemas.microsoft.com/office/drawing/2014/main" id="{42C22AD9-EEB0-4C8F-97D8-53781350FB92}"/>
            </a:ext>
          </a:extLst>
        </xdr:cNvPr>
        <xdr:cNvPicPr>
          <a:picLocks noChangeAspect="1"/>
        </xdr:cNvPicPr>
      </xdr:nvPicPr>
      <xdr:blipFill>
        <a:blip xmlns:r="http://schemas.openxmlformats.org/officeDocument/2006/relationships" r:embed="rId1"/>
        <a:stretch>
          <a:fillRect/>
        </a:stretch>
      </xdr:blipFill>
      <xdr:spPr>
        <a:xfrm>
          <a:off x="0" y="0"/>
          <a:ext cx="3405217" cy="84170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1094</xdr:colOff>
      <xdr:row>1</xdr:row>
      <xdr:rowOff>647686</xdr:rowOff>
    </xdr:to>
    <xdr:pic>
      <xdr:nvPicPr>
        <xdr:cNvPr id="3" name="Grafik 2">
          <a:extLst>
            <a:ext uri="{FF2B5EF4-FFF2-40B4-BE49-F238E27FC236}">
              <a16:creationId xmlns:a16="http://schemas.microsoft.com/office/drawing/2014/main" id="{276E81BB-DDCB-4599-A659-3BB7A08F868C}"/>
            </a:ext>
          </a:extLst>
        </xdr:cNvPr>
        <xdr:cNvPicPr>
          <a:picLocks noChangeAspect="1"/>
        </xdr:cNvPicPr>
      </xdr:nvPicPr>
      <xdr:blipFill>
        <a:blip xmlns:r="http://schemas.openxmlformats.org/officeDocument/2006/relationships" r:embed="rId1"/>
        <a:stretch>
          <a:fillRect/>
        </a:stretch>
      </xdr:blipFill>
      <xdr:spPr>
        <a:xfrm>
          <a:off x="0" y="0"/>
          <a:ext cx="3390931" cy="83694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152431</xdr:colOff>
      <xdr:row>1</xdr:row>
      <xdr:rowOff>636920</xdr:rowOff>
    </xdr:to>
    <xdr:pic>
      <xdr:nvPicPr>
        <xdr:cNvPr id="3" name="Grafik 2">
          <a:extLst>
            <a:ext uri="{FF2B5EF4-FFF2-40B4-BE49-F238E27FC236}">
              <a16:creationId xmlns:a16="http://schemas.microsoft.com/office/drawing/2014/main" id="{9EAB9F14-3A72-46E8-A90D-65A593BA7023}"/>
            </a:ext>
          </a:extLst>
        </xdr:cNvPr>
        <xdr:cNvPicPr>
          <a:picLocks noChangeAspect="1"/>
        </xdr:cNvPicPr>
      </xdr:nvPicPr>
      <xdr:blipFill>
        <a:blip xmlns:r="http://schemas.openxmlformats.org/officeDocument/2006/relationships" r:embed="rId1"/>
        <a:stretch>
          <a:fillRect/>
        </a:stretch>
      </xdr:blipFill>
      <xdr:spPr>
        <a:xfrm>
          <a:off x="0" y="0"/>
          <a:ext cx="3390931" cy="83694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571531</xdr:colOff>
      <xdr:row>1</xdr:row>
      <xdr:rowOff>636920</xdr:rowOff>
    </xdr:to>
    <xdr:pic>
      <xdr:nvPicPr>
        <xdr:cNvPr id="2" name="Grafik 2">
          <a:extLst>
            <a:ext uri="{FF2B5EF4-FFF2-40B4-BE49-F238E27FC236}">
              <a16:creationId xmlns:a16="http://schemas.microsoft.com/office/drawing/2014/main" id="{B935CF23-0302-4472-947A-E540E35A64B6}"/>
            </a:ext>
          </a:extLst>
        </xdr:cNvPr>
        <xdr:cNvPicPr>
          <a:picLocks noChangeAspect="1"/>
        </xdr:cNvPicPr>
      </xdr:nvPicPr>
      <xdr:blipFill>
        <a:blip xmlns:r="http://schemas.openxmlformats.org/officeDocument/2006/relationships" r:embed="rId1"/>
        <a:stretch>
          <a:fillRect/>
        </a:stretch>
      </xdr:blipFill>
      <xdr:spPr>
        <a:xfrm>
          <a:off x="0" y="0"/>
          <a:ext cx="3314731" cy="83377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333406</xdr:colOff>
      <xdr:row>1</xdr:row>
      <xdr:rowOff>636920</xdr:rowOff>
    </xdr:to>
    <xdr:pic>
      <xdr:nvPicPr>
        <xdr:cNvPr id="3" name="Grafik 2">
          <a:extLst>
            <a:ext uri="{FF2B5EF4-FFF2-40B4-BE49-F238E27FC236}">
              <a16:creationId xmlns:a16="http://schemas.microsoft.com/office/drawing/2014/main" id="{DB412DD3-841D-4C7F-A70E-35899B4E21F3}"/>
            </a:ext>
          </a:extLst>
        </xdr:cNvPr>
        <xdr:cNvPicPr>
          <a:picLocks noChangeAspect="1"/>
        </xdr:cNvPicPr>
      </xdr:nvPicPr>
      <xdr:blipFill>
        <a:blip xmlns:r="http://schemas.openxmlformats.org/officeDocument/2006/relationships" r:embed="rId1"/>
        <a:stretch>
          <a:fillRect/>
        </a:stretch>
      </xdr:blipFill>
      <xdr:spPr>
        <a:xfrm>
          <a:off x="0" y="0"/>
          <a:ext cx="3390931" cy="83694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400081</xdr:colOff>
      <xdr:row>1</xdr:row>
      <xdr:rowOff>636920</xdr:rowOff>
    </xdr:to>
    <xdr:pic>
      <xdr:nvPicPr>
        <xdr:cNvPr id="3" name="Grafik 2">
          <a:extLst>
            <a:ext uri="{FF2B5EF4-FFF2-40B4-BE49-F238E27FC236}">
              <a16:creationId xmlns:a16="http://schemas.microsoft.com/office/drawing/2014/main" id="{F5D9B4D9-DEFB-4D03-A38D-35DB36C929C2}"/>
            </a:ext>
          </a:extLst>
        </xdr:cNvPr>
        <xdr:cNvPicPr>
          <a:picLocks noChangeAspect="1"/>
        </xdr:cNvPicPr>
      </xdr:nvPicPr>
      <xdr:blipFill>
        <a:blip xmlns:r="http://schemas.openxmlformats.org/officeDocument/2006/relationships" r:embed="rId1"/>
        <a:stretch>
          <a:fillRect/>
        </a:stretch>
      </xdr:blipFill>
      <xdr:spPr>
        <a:xfrm>
          <a:off x="0" y="0"/>
          <a:ext cx="3390931" cy="83694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409875</xdr:colOff>
      <xdr:row>1</xdr:row>
      <xdr:rowOff>638775</xdr:rowOff>
    </xdr:to>
    <xdr:pic>
      <xdr:nvPicPr>
        <xdr:cNvPr id="2" name="Grafik 1">
          <a:extLst>
            <a:ext uri="{FF2B5EF4-FFF2-40B4-BE49-F238E27FC236}">
              <a16:creationId xmlns:a16="http://schemas.microsoft.com/office/drawing/2014/main" id="{8E515CB1-6156-4C37-A6CB-05CD9AF6CE20}"/>
            </a:ext>
          </a:extLst>
        </xdr:cNvPr>
        <xdr:cNvPicPr>
          <a:picLocks/>
        </xdr:cNvPicPr>
      </xdr:nvPicPr>
      <xdr:blipFill>
        <a:blip xmlns:r="http://schemas.openxmlformats.org/officeDocument/2006/relationships" r:embed="rId1"/>
        <a:stretch>
          <a:fillRect/>
        </a:stretch>
      </xdr:blipFill>
      <xdr:spPr>
        <a:xfrm>
          <a:off x="0" y="0"/>
          <a:ext cx="3330875" cy="83562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joann\Desktop\FOMA\new\Copy%20of%20New-Copy%20of%20IPA_Bewertungsbogen_V2%20-%208_1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joann\AppData\Local\Temp\3612-Copy%20of%20IPA_Bewertungsbogen_V2%20-%20Kopie-1%20(1)-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joann\Desktop\FOMA\new\Copy%20of%20Partie3-Copy%20of%20IPA_Bewertungsbogen_V2%20-%20Handlungskompetenze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_Stammdaten"/>
      <sheetName val="1_Aufgabenstellung"/>
      <sheetName val="2_Beurteilungskriterien_Aufgabe"/>
      <sheetName val="3_Vorlage_Arbeitsjournal"/>
      <sheetName val="4_Protokoll_Beobachtung_FV"/>
      <sheetName val="5_Protokoll_Beobachtung_PEX"/>
      <sheetName val="6_Ausfuehrung_Resultat_Arbeit"/>
      <sheetName val="7_Bewert_Doku"/>
      <sheetName val="8_Noten_Arbeit_u_Doku"/>
      <sheetName val="9_Bewert_Praesentation"/>
      <sheetName val="10_Bewertung_Fachgespraech"/>
      <sheetName val="11_IPA_Notenberechnung"/>
      <sheetName val="Handlungskompetenzen"/>
    </sheetNames>
    <sheetDataSet>
      <sheetData sheetId="0"/>
      <sheetData sheetId="1"/>
      <sheetData sheetId="2"/>
      <sheetData sheetId="3"/>
      <sheetData sheetId="4"/>
      <sheetData sheetId="5"/>
      <sheetData sheetId="6">
        <row r="52">
          <cell r="J52">
            <v>0</v>
          </cell>
        </row>
        <row r="61">
          <cell r="J61">
            <v>0</v>
          </cell>
        </row>
        <row r="73">
          <cell r="J73">
            <v>0</v>
          </cell>
        </row>
      </sheetData>
      <sheetData sheetId="7">
        <row r="44">
          <cell r="J44">
            <v>0</v>
          </cell>
        </row>
      </sheetData>
      <sheetData sheetId="8"/>
      <sheetData sheetId="9">
        <row r="33">
          <cell r="J33">
            <v>0</v>
          </cell>
        </row>
      </sheetData>
      <sheetData sheetId="10">
        <row r="146">
          <cell r="J146">
            <v>0</v>
          </cell>
        </row>
      </sheetData>
      <sheetData sheetId="11"/>
      <sheetData sheetId="12">
        <row r="3">
          <cell r="B3">
            <v>1</v>
          </cell>
          <cell r="C3">
            <v>1</v>
          </cell>
          <cell r="D3">
            <v>1</v>
          </cell>
          <cell r="F3" t="str">
            <v>1.1.1</v>
          </cell>
          <cell r="G3" t="str">
            <v>Setzt die Anweisungen des Produktionsauftrages korrekt um</v>
          </cell>
        </row>
        <row r="4">
          <cell r="B4">
            <v>1</v>
          </cell>
          <cell r="C4">
            <v>1</v>
          </cell>
          <cell r="D4">
            <v>2</v>
          </cell>
          <cell r="F4" t="str">
            <v>1.1.2</v>
          </cell>
          <cell r="G4" t="str">
            <v>Legt die Reihenfolge der Arbeitsschritte wirtschaftlich sinnvoll fest</v>
          </cell>
        </row>
        <row r="5">
          <cell r="B5">
            <v>1</v>
          </cell>
          <cell r="C5">
            <v>1</v>
          </cell>
          <cell r="D5">
            <v>3</v>
          </cell>
          <cell r="F5" t="str">
            <v>1.1.3</v>
          </cell>
          <cell r="G5" t="str">
            <v>Instruiert verständlich und nachvollziehbar</v>
          </cell>
        </row>
        <row r="6">
          <cell r="B6">
            <v>1</v>
          </cell>
          <cell r="C6">
            <v>2</v>
          </cell>
          <cell r="D6">
            <v>1</v>
          </cell>
          <cell r="F6" t="str">
            <v>1.2.1</v>
          </cell>
          <cell r="G6" t="str">
            <v>Trifft rechtzeitig fachgerechte Vorkehrungen für den Folgeauftrag</v>
          </cell>
        </row>
        <row r="7">
          <cell r="B7">
            <v>1</v>
          </cell>
          <cell r="C7">
            <v>2</v>
          </cell>
          <cell r="D7">
            <v>3</v>
          </cell>
          <cell r="F7" t="str">
            <v>1.2.3</v>
          </cell>
          <cell r="G7" t="str">
            <v>Trägt seine PSA den Gefahren, betrieblichen Vorschriften und Risiken angepasst</v>
          </cell>
        </row>
        <row r="8">
          <cell r="B8">
            <v>1</v>
          </cell>
          <cell r="C8">
            <v>2</v>
          </cell>
          <cell r="D8">
            <v>6</v>
          </cell>
          <cell r="F8" t="str">
            <v>1.2.6</v>
          </cell>
          <cell r="G8" t="str">
            <v>Betreibt die Anlage entsprechend den gesetzlichen und betrieblichen Vorschriften zum Schutz der Umwelt</v>
          </cell>
        </row>
        <row r="9">
          <cell r="B9">
            <v>1</v>
          </cell>
          <cell r="C9">
            <v>2</v>
          </cell>
          <cell r="D9">
            <v>7</v>
          </cell>
          <cell r="F9" t="str">
            <v>1.2.7</v>
          </cell>
          <cell r="G9" t="str">
            <v>Wendet die richtigen Arbeitsschritte zur Entsorgung / Rezyklierung von anfallenden Reststoffen an</v>
          </cell>
        </row>
        <row r="10">
          <cell r="B10">
            <v>1</v>
          </cell>
          <cell r="C10">
            <v>2</v>
          </cell>
          <cell r="D10">
            <v>9</v>
          </cell>
          <cell r="F10" t="str">
            <v>1.2.9</v>
          </cell>
          <cell r="G10" t="str">
            <v>Setzt die erforderlichen Hygienevorschriften um</v>
          </cell>
        </row>
        <row r="11">
          <cell r="B11">
            <v>1</v>
          </cell>
          <cell r="C11">
            <v>3</v>
          </cell>
          <cell r="D11">
            <v>1</v>
          </cell>
          <cell r="F11" t="str">
            <v>1.3.1</v>
          </cell>
          <cell r="G11" t="str">
            <v>Prüft das Vorhandensein der erforderlichen Ressourcen sowie die Einstellungen gemäss Produktionsaufträgen</v>
          </cell>
        </row>
        <row r="12">
          <cell r="F12" t="str">
            <v>2.1.5</v>
          </cell>
          <cell r="G12" t="str">
            <v>Richtet die Anlagen- und Produktionslinien gemäss Arbeitsanweisungen und Checklisten ein</v>
          </cell>
        </row>
        <row r="13">
          <cell r="F13" t="str">
            <v>2.1.6</v>
          </cell>
          <cell r="G13" t="str">
            <v>Trifft Massnahmen zur Sicherstellung des reibungslosen Produktionsprozesses der Anlage</v>
          </cell>
        </row>
        <row r="14">
          <cell r="F14" t="str">
            <v>2.2.2</v>
          </cell>
          <cell r="G14" t="str">
            <v>Richtet die Anlagen- und Produktionslinien gemäss Arbeitsanweisungen und Checklisten um</v>
          </cell>
        </row>
        <row r="15">
          <cell r="F15" t="str">
            <v>2.3.1</v>
          </cell>
          <cell r="G15" t="str">
            <v>Fährt die Anlage fachgerecht auf die optimale Kadenz hoch</v>
          </cell>
        </row>
        <row r="16">
          <cell r="F16" t="str">
            <v>2.4.1</v>
          </cell>
          <cell r="G16" t="str">
            <v>Führt die vorgeschriebenen Schritte zur Überprüfung der Funktionsfähigeit gemäss betrieblicher Vorgaben durch und leitet bei Abweichungen geeignete Massnahmen ein</v>
          </cell>
        </row>
        <row r="17">
          <cell r="F17" t="str">
            <v>2.5.1</v>
          </cell>
          <cell r="G17" t="str">
            <v>Führt die betrieblich vorgeschriebenen Qualitätskontrollen durch</v>
          </cell>
        </row>
        <row r="18">
          <cell r="F18" t="str">
            <v>2.5.2</v>
          </cell>
          <cell r="G18" t="str">
            <v>Erteilt die Freigabe der Anlage nach erreichen der Sollwerte</v>
          </cell>
        </row>
        <row r="19">
          <cell r="F19" t="str">
            <v>3.1.2</v>
          </cell>
          <cell r="G19" t="str">
            <v>Setzt auftragsbezogene Materialien nach deren spezifischen Eigenschaften und entsprechenden Vorschriften für die Produktion ein</v>
          </cell>
        </row>
        <row r="20">
          <cell r="F20" t="str">
            <v>3.1.3</v>
          </cell>
          <cell r="G20" t="str">
            <v>Führt die ihm übertragenen Aufgaben gemäss Vorgaben zum Warenfluss an der Produktionslinie aus.</v>
          </cell>
        </row>
        <row r="21">
          <cell r="F21" t="str">
            <v>3.1.4</v>
          </cell>
          <cell r="G21" t="str">
            <v xml:space="preserve">Überwacht die Funktionsweise der Produktionslinie und führt die Funktionskontrollen gemäss betrieblichen Vorgaben durch.
</v>
          </cell>
        </row>
        <row r="22">
          <cell r="F22" t="str">
            <v>3.1.5</v>
          </cell>
          <cell r="G22" t="str">
            <v>Überwacht laufend die Arbeitsfortschritte gemäss Produktionsplan  hinsichtlich Qualität, Quantität, Sicherheit und Hygiene und passt im Bedarfsfall Parameter zur Auftragserfüllung innerhalb seiner Kompetenzen an oder informiert bei Notwendigkeit die vorgesetzten Stellen.</v>
          </cell>
        </row>
        <row r="23">
          <cell r="F23" t="str">
            <v>3.1.6</v>
          </cell>
          <cell r="G23" t="str">
            <v xml:space="preserve">Kontrolliert und dokumentiert laufend die Parameter des Produktionsprozesses und nimmt bei Notwendigkeit innerhalb seiner Kompetenzen Anpassungen vor.
</v>
          </cell>
        </row>
        <row r="24">
          <cell r="F24" t="str">
            <v>3.1.7</v>
          </cell>
          <cell r="G24" t="str">
            <v xml:space="preserve">Erkennt Störungen im Produktionsprozess und behebt diese innerhalb seiner Kompetenzen selbständig oder informiert bei Notwendigkeit die vorgesetzten Stellen.
</v>
          </cell>
        </row>
        <row r="25">
          <cell r="F25" t="str">
            <v>3.2.1</v>
          </cell>
          <cell r="G25" t="str">
            <v>Setzt auftragsbezogene Materialien nach deren spezifischen Eigenschaften und entsprechenden Vorschriften für die Verpackung ein</v>
          </cell>
        </row>
        <row r="26">
          <cell r="F26" t="str">
            <v>3.2.2</v>
          </cell>
          <cell r="G26" t="str">
            <v>Führt die ihm übertragenen Aufgaben gemäss Vorgaben zum Warenfluss an der Verpackungslinie aus.</v>
          </cell>
        </row>
        <row r="27">
          <cell r="F27" t="str">
            <v>3.2.3</v>
          </cell>
          <cell r="G27" t="str">
            <v xml:space="preserve">Überwacht die Funktionsweise der Verpackungslinie und führt die Funktionskontrollen gemäss betrieblichen Vorgaben durch.
</v>
          </cell>
        </row>
        <row r="28">
          <cell r="F28" t="str">
            <v>3.2.4</v>
          </cell>
          <cell r="G28" t="str">
            <v>Überwacht laufend die Arbeitsfortschritte gemäss Verpackungsauftrag  hinsichtlich Qualität, Quantität, Sicherheit und Hygiene und passt im Bedarfsfall Parameter zur Auftragserfüllung innerhalb seiner Kompetenzen an oder informiert bei Notwendigkeit die vorgesetzten Stellen.</v>
          </cell>
        </row>
        <row r="29">
          <cell r="F29" t="str">
            <v>3.2.5</v>
          </cell>
          <cell r="G29" t="str">
            <v xml:space="preserve">Kontrolliert und dokumentiert laufend die Parameter des Verpackungsprozesses und nimmt bei Notwendigkeit innerhalb seiner Kompetenzen Anpassungen vor.
</v>
          </cell>
        </row>
        <row r="30">
          <cell r="F30" t="str">
            <v>3.2.6</v>
          </cell>
          <cell r="G30" t="str">
            <v xml:space="preserve">Erkennt Störungen im Verpackungsprozess und behebt diese innerhalb seiner Kompetenzen selbständig oder informiert bei Notwendigkeit die vorgesetzten Stellen.
</v>
          </cell>
        </row>
        <row r="31">
          <cell r="F31" t="str">
            <v>3.3.1</v>
          </cell>
          <cell r="G31" t="str">
            <v xml:space="preserve">Führt und instruiert Mitarbeitende mit klaren Aufträgen.
</v>
          </cell>
        </row>
        <row r="32">
          <cell r="F32" t="str">
            <v>3.3.3</v>
          </cell>
          <cell r="G32" t="str">
            <v>-</v>
          </cell>
        </row>
        <row r="33">
          <cell r="F33" t="str">
            <v>3.4.1</v>
          </cell>
          <cell r="G33" t="str">
            <v>Analysiert die Dokumente bei Übernahme der Schicht und beschafft im Bedarfsfall weitere Informationen oder informiert bei Notwendigkeit die vorgesetzten Stellen.</v>
          </cell>
        </row>
        <row r="34">
          <cell r="F34" t="str">
            <v>3.4.2</v>
          </cell>
          <cell r="G34" t="str">
            <v>Füllt die notwendigen Dokumente zur Schichtübergabe aus und informiert stufengerecht über besondere Vorkommnisse.</v>
          </cell>
        </row>
        <row r="35">
          <cell r="F35" t="str">
            <v>3.5.1</v>
          </cell>
          <cell r="G35" t="str">
            <v>Analysiert den Folgeauftrag und trifft die notwendigen Vorkehrungen im Hinblick auf dessen effiziente Abwicklung.</v>
          </cell>
        </row>
        <row r="36">
          <cell r="F36" t="str">
            <v>3.5.2</v>
          </cell>
          <cell r="G36" t="str">
            <v xml:space="preserve">Überwacht die Funktionsweise der Produktionslinie beim Ausfahren und führt die Funktionskontrollen gemäss betrieblichen Vorgaben durch.
</v>
          </cell>
        </row>
        <row r="37">
          <cell r="F37" t="str">
            <v>3.6.1</v>
          </cell>
          <cell r="G37" t="str">
            <v>Beendet einen Produktionsauftrag gemäss Vorgaben und füllt die notwendigen Dokumente aus.</v>
          </cell>
        </row>
        <row r="38">
          <cell r="F38" t="str">
            <v>4.1.2</v>
          </cell>
          <cell r="G38" t="str">
            <v>Erreicht die produktespezifischen Standards durch wirtschaftlichen Einsatz der Betriebs- und Produktionsmittel.</v>
          </cell>
        </row>
        <row r="39">
          <cell r="F39" t="str">
            <v>4.1.4</v>
          </cell>
          <cell r="G39" t="str">
            <v xml:space="preserve">Überprüft die Qualität der Produkte gemäss Vorgaben und dokumentiert die Ergebnisse. Im Bedarfsfall trifft er in seinem Kompetenzbereich liegende Massnahmen oder informiert die vorgesetzten Stellen.
</v>
          </cell>
        </row>
        <row r="40">
          <cell r="F40" t="str">
            <v>4.1.5</v>
          </cell>
          <cell r="G40" t="str">
            <v>Entnimmt, verarbeitet und analysiert Proben nach den Vorgaben des Betriebes. Im Bedarfsfall leitet er die Information den Vorgaben entsprechend weiter.</v>
          </cell>
        </row>
        <row r="41">
          <cell r="F41" t="str">
            <v>4.2.4</v>
          </cell>
          <cell r="G41" t="str">
            <v xml:space="preserve">Verrichtet die im Verantwortungsbereich liegenden Instandhaltungsarbeiten und dokumentiert diese gemäss Vorgaben.
</v>
          </cell>
        </row>
        <row r="42">
          <cell r="F42" t="str">
            <v>4.2.5</v>
          </cell>
          <cell r="G42" t="str">
            <v>Führt bei Revisionen ihm durch Fachpersonen übertragene Instandhaltungsarbeiten gemäss Anleitung durch.</v>
          </cell>
        </row>
        <row r="44">
          <cell r="G44" t="str">
            <v>Analysiert Aufträge.</v>
          </cell>
        </row>
        <row r="45">
          <cell r="G45" t="str">
            <v>Bestimmt Teilschritte.</v>
          </cell>
        </row>
        <row r="46">
          <cell r="G46" t="str">
            <v>Trifft Entscheidungen und setzt Prioritäten.</v>
          </cell>
        </row>
        <row r="47">
          <cell r="G47" t="str">
            <v>Nutzt vorhandene Informations-  und Kommunikationskanäle.</v>
          </cell>
        </row>
        <row r="48">
          <cell r="G48" t="str">
            <v>Beschafft sich bei Bedarf selbständig notwendige Informationen.</v>
          </cell>
        </row>
        <row r="49">
          <cell r="G49" t="str">
            <v>Kann mehrere Arbeiten parallel bearbeiten.</v>
          </cell>
        </row>
        <row r="50">
          <cell r="G50" t="str">
            <v>Setzt Ressourcen umweltschonend ein.</v>
          </cell>
        </row>
        <row r="52">
          <cell r="G52" t="str">
            <v>Ist pünktlich.</v>
          </cell>
        </row>
        <row r="53">
          <cell r="G53" t="str">
            <v>Ist zuverlässig.</v>
          </cell>
        </row>
        <row r="54">
          <cell r="G54" t="str">
            <v>Arbeitet sorgfältig und genau.</v>
          </cell>
        </row>
        <row r="55">
          <cell r="G55" t="str">
            <v>Führt Arbeiten selbständig aus.</v>
          </cell>
        </row>
        <row r="56">
          <cell r="G56" t="str">
            <v>Erledigt Aufgaben effizient, sicher und selbstverantwortlich.</v>
          </cell>
        </row>
        <row r="57">
          <cell r="G57" t="str">
            <v>Kommuniziert respektvoll und wertschätzend.</v>
          </cell>
        </row>
        <row r="58">
          <cell r="G58" t="str">
            <v>Reagiert bei Konflikten sachlich und überlegt und sucht nach konstruktiven Lösungen.</v>
          </cell>
        </row>
        <row r="59">
          <cell r="G59" t="str">
            <v>Identifiziert sich mit der Firmenkultur.</v>
          </cell>
        </row>
        <row r="60">
          <cell r="G60" t="str">
            <v>Bringt sich im Team aktiv ein.</v>
          </cell>
        </row>
        <row r="61">
          <cell r="G61" t="str">
            <v>Akzeptiert Entscheidungen.</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_Stammdaten"/>
      <sheetName val="1_Aufgabenstellung"/>
      <sheetName val="2_Beurteilungskriterien_Aufgabe"/>
      <sheetName val="3_Vorlage_Arbeitsjournal"/>
      <sheetName val="4_Protokoll_Beobachtung_FV"/>
      <sheetName val="5_Protokoll_Beobachtung_PEX"/>
      <sheetName val="6_Ausfuehrung_Resultat_Arbeit"/>
      <sheetName val="7_Bewert_Doku"/>
      <sheetName val="Feuil40"/>
      <sheetName val="Feuil41"/>
      <sheetName val="Feuil42"/>
      <sheetName val="Feuil1"/>
      <sheetName val="Feuil2"/>
      <sheetName val="Feuil3"/>
      <sheetName val="Feuil4"/>
      <sheetName val="Feuil5"/>
      <sheetName val="Feuil6"/>
      <sheetName val="Feuil7"/>
      <sheetName val="Feuil8"/>
      <sheetName val="Feuil9"/>
      <sheetName val="Feuil10"/>
      <sheetName val="Feuil11"/>
      <sheetName val="Feuil12"/>
      <sheetName val="Feuil13"/>
      <sheetName val="Feuil14"/>
      <sheetName val="Feuil15"/>
      <sheetName val="Feuil16"/>
      <sheetName val="Feuil17"/>
      <sheetName val="Feuil18"/>
      <sheetName val="Feuil19"/>
      <sheetName val="Feuil20"/>
      <sheetName val="Feuil21"/>
      <sheetName val="Feuil22"/>
      <sheetName val="Feuil23"/>
      <sheetName val="Feuil24"/>
      <sheetName val="Feuil25"/>
      <sheetName val="Feuil26"/>
      <sheetName val="Feuil27"/>
      <sheetName val="Feuil28"/>
      <sheetName val="Feuil29"/>
      <sheetName val="Feuil30"/>
      <sheetName val="Feuil31"/>
      <sheetName val="Feuil32"/>
      <sheetName val="Feuil33"/>
      <sheetName val="Feuil34"/>
      <sheetName val="Feuil35"/>
      <sheetName val="Feuil36"/>
      <sheetName val="Feuil37"/>
      <sheetName val="Feuil38"/>
      <sheetName val="Feuil39"/>
      <sheetName val="8_Noten_Arbeit_u_Doku"/>
      <sheetName val="9_Bewert_Praesentation"/>
      <sheetName val="10_Bewertung_Fachgespraech"/>
      <sheetName val="11_IPA_Notenberechnung"/>
      <sheetName val="Handlungskompetenzen"/>
    </sheetNames>
    <sheetDataSet>
      <sheetData sheetId="0"/>
      <sheetData sheetId="1"/>
      <sheetData sheetId="2"/>
      <sheetData sheetId="3"/>
      <sheetData sheetId="4"/>
      <sheetData sheetId="5"/>
      <sheetData sheetId="6">
        <row r="52">
          <cell r="J52">
            <v>0</v>
          </cell>
        </row>
        <row r="61">
          <cell r="J61">
            <v>0</v>
          </cell>
        </row>
        <row r="73">
          <cell r="J73">
            <v>0</v>
          </cell>
        </row>
      </sheetData>
      <sheetData sheetId="7">
        <row r="44">
          <cell r="J44">
            <v>0</v>
          </cell>
        </row>
      </sheetData>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row r="33">
          <cell r="J33">
            <v>0</v>
          </cell>
        </row>
      </sheetData>
      <sheetData sheetId="52">
        <row r="146">
          <cell r="J146">
            <v>0</v>
          </cell>
        </row>
      </sheetData>
      <sheetData sheetId="53"/>
      <sheetData sheetId="54">
        <row r="3">
          <cell r="B3">
            <v>1</v>
          </cell>
          <cell r="C3">
            <v>1</v>
          </cell>
          <cell r="D3">
            <v>1</v>
          </cell>
          <cell r="F3" t="str">
            <v>1.1.1</v>
          </cell>
          <cell r="G3" t="str">
            <v>Setzt die Anweisungen des Produktionsauftrages korrekt um</v>
          </cell>
        </row>
        <row r="4">
          <cell r="B4">
            <v>1</v>
          </cell>
          <cell r="C4">
            <v>1</v>
          </cell>
          <cell r="D4">
            <v>2</v>
          </cell>
          <cell r="F4" t="str">
            <v>1.1.2</v>
          </cell>
          <cell r="G4" t="str">
            <v>Legt die Reihenfolge der Arbeitsschritte wirtschaftlich sinnvoll fest</v>
          </cell>
        </row>
        <row r="5">
          <cell r="B5">
            <v>1</v>
          </cell>
          <cell r="C5">
            <v>1</v>
          </cell>
          <cell r="D5">
            <v>3</v>
          </cell>
          <cell r="F5" t="str">
            <v>1.1.3</v>
          </cell>
          <cell r="G5" t="str">
            <v>Instruiert verständlich und nachvollziehbar</v>
          </cell>
        </row>
        <row r="6">
          <cell r="B6">
            <v>1</v>
          </cell>
          <cell r="C6">
            <v>2</v>
          </cell>
          <cell r="D6">
            <v>1</v>
          </cell>
          <cell r="F6" t="str">
            <v>1.2.1</v>
          </cell>
          <cell r="G6" t="str">
            <v>Trifft rechtzeitig fachgerechte Vorkehrungen für den Folgeauftrag</v>
          </cell>
        </row>
        <row r="7">
          <cell r="B7">
            <v>1</v>
          </cell>
          <cell r="C7">
            <v>2</v>
          </cell>
          <cell r="D7">
            <v>3</v>
          </cell>
          <cell r="F7" t="str">
            <v>1.2.3</v>
          </cell>
          <cell r="G7" t="str">
            <v>Trägt seine PSA den Gefahren, betrieblichen Vorschriften und Risiken angepasst</v>
          </cell>
        </row>
        <row r="8">
          <cell r="B8">
            <v>1</v>
          </cell>
          <cell r="C8">
            <v>2</v>
          </cell>
          <cell r="D8">
            <v>6</v>
          </cell>
          <cell r="F8" t="str">
            <v>1.2.6</v>
          </cell>
          <cell r="G8" t="str">
            <v>Betreibt die Anlage entsprechend den gesetzlichen und betrieblichen Vorschriften zum Schutz der Umwelt</v>
          </cell>
        </row>
        <row r="9">
          <cell r="B9">
            <v>1</v>
          </cell>
          <cell r="C9">
            <v>2</v>
          </cell>
          <cell r="D9">
            <v>7</v>
          </cell>
          <cell r="F9" t="str">
            <v>1.2.7</v>
          </cell>
          <cell r="G9" t="str">
            <v>Wendet die richtigen Arbeitsschritte zur Entsorgung / Rezyklierung von anfallenden Reststoffen an</v>
          </cell>
        </row>
        <row r="10">
          <cell r="B10">
            <v>1</v>
          </cell>
          <cell r="C10">
            <v>2</v>
          </cell>
          <cell r="D10">
            <v>9</v>
          </cell>
          <cell r="F10" t="str">
            <v>1.2.9</v>
          </cell>
          <cell r="G10" t="str">
            <v>Setzt die erforderlichen Hygienevorschriften um</v>
          </cell>
        </row>
        <row r="11">
          <cell r="B11">
            <v>1</v>
          </cell>
          <cell r="C11">
            <v>3</v>
          </cell>
          <cell r="D11">
            <v>1</v>
          </cell>
          <cell r="F11" t="str">
            <v>1.3.1</v>
          </cell>
          <cell r="G11" t="str">
            <v>Prüft das Vorhandensein der erforderlichen Ressourcen sowie die Einstellungen gemäss Produktionsaufträgen</v>
          </cell>
        </row>
        <row r="12">
          <cell r="F12" t="str">
            <v>2.1.5</v>
          </cell>
          <cell r="G12" t="str">
            <v>Richtet die Anlagen- und Produktionslinien gemäss Arbeitsanweisungen und Checklisten ein</v>
          </cell>
        </row>
        <row r="13">
          <cell r="F13" t="str">
            <v>2.1.6</v>
          </cell>
          <cell r="G13" t="str">
            <v>Trifft Massnahmen zur Sicherstellung des reibungslosen Produktionsprozesses der Anlage</v>
          </cell>
        </row>
        <row r="14">
          <cell r="F14" t="str">
            <v>2.2.2</v>
          </cell>
          <cell r="G14" t="str">
            <v>Richtet die Anlagen- und Produktionslinien gemäss Arbeitsanweisungen und Checklisten um</v>
          </cell>
        </row>
        <row r="15">
          <cell r="F15" t="str">
            <v>2.3.1</v>
          </cell>
          <cell r="G15" t="str">
            <v>Fährt die Anlage fachgerecht auf die optimale Kadenz hoch</v>
          </cell>
        </row>
        <row r="16">
          <cell r="F16" t="str">
            <v>2.4.1</v>
          </cell>
          <cell r="G16" t="str">
            <v>Führt die vorgeschriebenen Schritte zur Überprüfung der Funktionsfähigeit gemäss betrieblicher Vorgaben durch und leitet bei Abweichungen geeignete Massnahmen ein</v>
          </cell>
        </row>
        <row r="17">
          <cell r="F17" t="str">
            <v>2.5.1</v>
          </cell>
          <cell r="G17" t="str">
            <v>Führt die betrieblich vorgeschriebenen Qualitätskontrollen durch</v>
          </cell>
        </row>
        <row r="18">
          <cell r="F18" t="str">
            <v>2.5.2</v>
          </cell>
          <cell r="G18" t="str">
            <v>Erteilt die Freigabe der Anlage nach erreichen der Sollwerte</v>
          </cell>
        </row>
        <row r="19">
          <cell r="F19" t="str">
            <v>3.1.2</v>
          </cell>
          <cell r="G19" t="str">
            <v>Setzt auftragsbezogene Materialien nach deren spezifischen Eigenschaften und entsprechenden Vorschriften für die Produktion ein</v>
          </cell>
        </row>
        <row r="20">
          <cell r="F20" t="str">
            <v>3.1.3</v>
          </cell>
          <cell r="G20" t="str">
            <v>Führt die ihm übertragenen Aufgaben gemäss Vorgaben zum Warenfluss an der Produktionslinie aus.</v>
          </cell>
        </row>
        <row r="21">
          <cell r="F21" t="str">
            <v>3.1.4</v>
          </cell>
          <cell r="G21" t="str">
            <v xml:space="preserve">Überwacht die Funktionsweise der Produktionslinie und führt die Funktionskontrollen gemäss betrieblichen Vorgaben durch.
</v>
          </cell>
        </row>
        <row r="22">
          <cell r="F22" t="str">
            <v>3.1.5</v>
          </cell>
          <cell r="G22" t="str">
            <v>Überwacht laufend die Arbeitsfortschritte gemäss Produktionsplan  hinsichtlich Qualität, Quantität, Sicherheit und Hygiene und passt im Bedarfsfall Parameter zur Auftragserfüllung innerhalb seiner Kompetenzen an oder informiert bei Notwendigkeit die vorgesetzten Stellen.</v>
          </cell>
        </row>
        <row r="23">
          <cell r="F23" t="str">
            <v>3.1.6</v>
          </cell>
          <cell r="G23" t="str">
            <v xml:space="preserve">Kontrolliert und dokumentiert laufend die Parameter des Produktionsprozesses und nimmt bei Notwendigkeit innerhalb seiner Kompetenzen Anpassungen vor.
</v>
          </cell>
        </row>
        <row r="24">
          <cell r="F24" t="str">
            <v>3.1.7</v>
          </cell>
          <cell r="G24" t="str">
            <v xml:space="preserve">Erkennt Störungen im Produktionsprozess und behebt diese innerhalb seiner Kompetenzen selbständig oder informiert bei Notwendigkeit die vorgesetzten Stellen.
</v>
          </cell>
        </row>
        <row r="25">
          <cell r="F25" t="str">
            <v>3.2.1</v>
          </cell>
          <cell r="G25" t="str">
            <v>Setzt auftragsbezogene Materialien nach deren spezifischen Eigenschaften und entsprechenden Vorschriften für die Verpackung ein</v>
          </cell>
        </row>
        <row r="26">
          <cell r="F26" t="str">
            <v>3.2.2</v>
          </cell>
          <cell r="G26" t="str">
            <v>Führt die ihm übertragenen Aufgaben gemäss Vorgaben zum Warenfluss an der Verpackungslinie aus.</v>
          </cell>
        </row>
        <row r="27">
          <cell r="F27" t="str">
            <v>3.2.3</v>
          </cell>
          <cell r="G27" t="str">
            <v xml:space="preserve">Überwacht die Funktionsweise der Verpackungslinie und führt die Funktionskontrollen gemäss betrieblichen Vorgaben durch.
</v>
          </cell>
        </row>
        <row r="28">
          <cell r="F28" t="str">
            <v>3.2.4</v>
          </cell>
          <cell r="G28" t="str">
            <v>Überwacht laufend die Arbeitsfortschritte gemäss Verpackungsauftrag  hinsichtlich Qualität, Quantität, Sicherheit und Hygiene und passt im Bedarfsfall Parameter zur Auftragserfüllung innerhalb seiner Kompetenzen an oder informiert bei Notwendigkeit die vorgesetzten Stellen.</v>
          </cell>
        </row>
        <row r="29">
          <cell r="F29" t="str">
            <v>3.2.5</v>
          </cell>
          <cell r="G29" t="str">
            <v xml:space="preserve">Kontrolliert und dokumentiert laufend die Parameter des Verpackungsprozesses und nimmt bei Notwendigkeit innerhalb seiner Kompetenzen Anpassungen vor.
</v>
          </cell>
        </row>
        <row r="30">
          <cell r="F30" t="str">
            <v>3.2.6</v>
          </cell>
          <cell r="G30" t="str">
            <v xml:space="preserve">Erkennt Störungen im Verpackungsprozess und behebt diese innerhalb seiner Kompetenzen selbständig oder informiert bei Notwendigkeit die vorgesetzten Stellen.
</v>
          </cell>
        </row>
        <row r="31">
          <cell r="F31" t="str">
            <v>3.3.1</v>
          </cell>
          <cell r="G31" t="str">
            <v xml:space="preserve">Führt und instruiert Mitarbeitende mit klaren Aufträgen.
</v>
          </cell>
        </row>
        <row r="32">
          <cell r="F32" t="str">
            <v>3.3.3</v>
          </cell>
          <cell r="G32" t="str">
            <v>-</v>
          </cell>
        </row>
        <row r="33">
          <cell r="F33" t="str">
            <v>3.4.1</v>
          </cell>
          <cell r="G33" t="str">
            <v>Analysiert die Dokumente bei Übernahme der Schicht und beschafft im Bedarfsfall weitere Informationen oder informiert bei Notwendigkeit die vorgesetzten Stellen.</v>
          </cell>
        </row>
        <row r="34">
          <cell r="F34" t="str">
            <v>3.4.2</v>
          </cell>
          <cell r="G34" t="str">
            <v>Füllt die notwendigen Dokumente zur Schichtübergabe aus und informiert stufengerecht über besondere Vorkommnisse.</v>
          </cell>
        </row>
        <row r="35">
          <cell r="F35" t="str">
            <v>3.5.1</v>
          </cell>
          <cell r="G35" t="str">
            <v>Analysiert den Folgeauftrag und trifft die notwendigen Vorkehrungen im Hinblick auf dessen effiziente Abwicklung.</v>
          </cell>
        </row>
        <row r="36">
          <cell r="F36" t="str">
            <v>3.5.2</v>
          </cell>
          <cell r="G36" t="str">
            <v xml:space="preserve">Überwacht die Funktionsweise der Produktionslinie beim Ausfahren und führt die Funktionskontrollen gemäss betrieblichen Vorgaben durch.
</v>
          </cell>
        </row>
        <row r="37">
          <cell r="F37" t="str">
            <v>3.6.1</v>
          </cell>
          <cell r="G37" t="str">
            <v>Beendet einen Produktionsauftrag gemäss Vorgaben und füllt die notwendigen Dokumente aus.</v>
          </cell>
        </row>
        <row r="38">
          <cell r="F38" t="str">
            <v>4.1.2</v>
          </cell>
          <cell r="G38" t="str">
            <v>Erreicht die produktespezifischen Standards durch wirtschaftlichen Einsatz der Betriebs- und Produktionsmittel.</v>
          </cell>
        </row>
        <row r="39">
          <cell r="F39" t="str">
            <v>4.1.4</v>
          </cell>
          <cell r="G39" t="str">
            <v xml:space="preserve">Überprüft die Qualität der Produkte gemäss Vorgaben und dokumentiert die Ergebnisse. Im Bedarfsfall trifft er in seinem Kompetenzbereich liegende Massnahmen oder informiert die vorgesetzten Stellen.
</v>
          </cell>
        </row>
        <row r="40">
          <cell r="F40" t="str">
            <v>4.1.5</v>
          </cell>
          <cell r="G40" t="str">
            <v>Entnimmt, verarbeitet und analysiert Proben nach den Vorgaben des Betriebes. Im Bedarfsfall leitet er die Information den Vorgaben entsprechend weiter.</v>
          </cell>
        </row>
        <row r="41">
          <cell r="F41" t="str">
            <v>4.2.4</v>
          </cell>
          <cell r="G41" t="str">
            <v xml:space="preserve">Verrichtet die im Verantwortungsbereich liegenden Instandhaltungsarbeiten und dokumentiert diese gemäss Vorgaben.
</v>
          </cell>
        </row>
        <row r="42">
          <cell r="F42" t="str">
            <v>4.2.5</v>
          </cell>
          <cell r="G42" t="str">
            <v>Führt bei Revisionen ihm durch Fachpersonen übertragene Instandhaltungsarbeiten gemäss Anleitung durch.</v>
          </cell>
        </row>
        <row r="44">
          <cell r="G44" t="str">
            <v>Analysiert Aufträge.</v>
          </cell>
        </row>
        <row r="45">
          <cell r="G45" t="str">
            <v>Bestimmt Teilschritte.</v>
          </cell>
        </row>
        <row r="46">
          <cell r="G46" t="str">
            <v>Trifft Entscheidungen und setzt Prioritäten.</v>
          </cell>
        </row>
        <row r="47">
          <cell r="G47" t="str">
            <v>Nutzt vorhandene Informations-  und Kommunikationskanäle.</v>
          </cell>
        </row>
        <row r="48">
          <cell r="G48" t="str">
            <v>Beschafft sich bei Bedarf selbständig notwendige Informationen.</v>
          </cell>
        </row>
        <row r="49">
          <cell r="G49" t="str">
            <v>Kann mehrere Arbeiten parallel bearbeiten.</v>
          </cell>
        </row>
        <row r="50">
          <cell r="G50" t="str">
            <v>Setzt Ressourcen umweltschonend ein.</v>
          </cell>
        </row>
        <row r="52">
          <cell r="G52" t="str">
            <v>Ist pünktlich.</v>
          </cell>
        </row>
        <row r="53">
          <cell r="G53" t="str">
            <v>Ist zuverlässig.</v>
          </cell>
        </row>
        <row r="54">
          <cell r="G54" t="str">
            <v>Arbeitet sorgfältig und genau.</v>
          </cell>
        </row>
        <row r="55">
          <cell r="G55" t="str">
            <v>Führt Arbeiten selbständig aus.</v>
          </cell>
        </row>
        <row r="56">
          <cell r="G56" t="str">
            <v>Erledigt Aufgaben effizient, sicher und selbstverantwortlich.</v>
          </cell>
        </row>
        <row r="57">
          <cell r="G57" t="str">
            <v>Kommuniziert respektvoll und wertschätzend.</v>
          </cell>
        </row>
        <row r="58">
          <cell r="G58" t="str">
            <v>Reagiert bei Konflikten sachlich und überlegt und sucht nach konstruktiven Lösungen.</v>
          </cell>
        </row>
        <row r="59">
          <cell r="G59" t="str">
            <v>Identifiziert sich mit der Firmenkultur.</v>
          </cell>
        </row>
        <row r="60">
          <cell r="G60" t="str">
            <v>Bringt sich im Team aktiv ein.</v>
          </cell>
        </row>
        <row r="61">
          <cell r="G61" t="str">
            <v>Akzeptiert Entscheidungen.</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_Stammdaten"/>
      <sheetName val="1_Aufgabenstellung"/>
      <sheetName val="2_Beurteilungskriterien_Aufgabe"/>
      <sheetName val="3_Vorlage_Arbeitsjournal"/>
      <sheetName val="4_Protokoll_Beobachtung_FV"/>
      <sheetName val="5_Protokoll_Beobachtung_PEX"/>
      <sheetName val="6_Ausfuehrung_Resultat_Arbeit"/>
      <sheetName val="7_Bewert_Doku"/>
      <sheetName val="8_Noten_Arbeit_u_Doku"/>
      <sheetName val="9_Bewert_Praesentation"/>
      <sheetName val="10_Bewertung_Fachgespraech"/>
      <sheetName val="11_IPA_Notenberechnung"/>
      <sheetName val="Handlungskompetenzen"/>
      <sheetName val="Sheet1"/>
    </sheetNames>
    <sheetDataSet>
      <sheetData sheetId="0"/>
      <sheetData sheetId="1"/>
      <sheetData sheetId="2"/>
      <sheetData sheetId="3"/>
      <sheetData sheetId="4"/>
      <sheetData sheetId="5"/>
      <sheetData sheetId="6">
        <row r="52">
          <cell r="J52">
            <v>0</v>
          </cell>
        </row>
        <row r="61">
          <cell r="J61">
            <v>0</v>
          </cell>
        </row>
        <row r="73">
          <cell r="J73">
            <v>0</v>
          </cell>
        </row>
      </sheetData>
      <sheetData sheetId="7">
        <row r="44">
          <cell r="J44">
            <v>0</v>
          </cell>
        </row>
      </sheetData>
      <sheetData sheetId="8"/>
      <sheetData sheetId="9">
        <row r="33">
          <cell r="J33">
            <v>0</v>
          </cell>
        </row>
      </sheetData>
      <sheetData sheetId="10">
        <row r="146">
          <cell r="J146">
            <v>0</v>
          </cell>
        </row>
      </sheetData>
      <sheetData sheetId="11"/>
      <sheetData sheetId="12"/>
      <sheetData sheetId="13"/>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
    <tabColor theme="9" tint="-0.249977111117893"/>
  </sheetPr>
  <dimension ref="A1:W58"/>
  <sheetViews>
    <sheetView showGridLines="0" tabSelected="1" zoomScaleNormal="100" zoomScalePageLayoutView="145" workbookViewId="0">
      <selection activeCell="D18" sqref="D18:O18"/>
    </sheetView>
  </sheetViews>
  <sheetFormatPr baseColWidth="10" defaultColWidth="11.42578125" defaultRowHeight="15" x14ac:dyDescent="0.25"/>
  <cols>
    <col min="1" max="1" width="11.5703125" style="15" customWidth="1"/>
    <col min="2" max="3" width="9.140625" style="15" customWidth="1"/>
    <col min="4" max="4" width="4" style="15" customWidth="1"/>
    <col min="5" max="5" width="7.42578125" style="15" customWidth="1"/>
    <col min="6" max="6" width="5" style="15" customWidth="1"/>
    <col min="7" max="7" width="8.28515625" style="15" customWidth="1"/>
    <col min="8" max="8" width="4" style="15" customWidth="1"/>
    <col min="9" max="9" width="6.42578125" style="15" customWidth="1"/>
    <col min="10" max="10" width="3.42578125" style="15" customWidth="1"/>
    <col min="11" max="11" width="7" style="15" customWidth="1"/>
    <col min="12" max="12" width="4" style="15" customWidth="1"/>
    <col min="13" max="13" width="7" style="15" customWidth="1"/>
    <col min="14" max="14" width="6.5703125" style="15" customWidth="1"/>
    <col min="15" max="15" width="5.42578125" style="15" customWidth="1"/>
    <col min="16" max="16384" width="11.42578125" style="15"/>
  </cols>
  <sheetData>
    <row r="1" spans="1:23" s="65" customFormat="1" ht="15.75" customHeight="1" thickBot="1" x14ac:dyDescent="0.3">
      <c r="A1" s="430"/>
      <c r="B1" s="431"/>
      <c r="C1" s="431"/>
      <c r="D1" s="431"/>
      <c r="E1" s="431"/>
      <c r="F1" s="431"/>
      <c r="G1" s="82"/>
      <c r="H1" s="82"/>
      <c r="I1" s="91"/>
      <c r="J1" s="91"/>
      <c r="K1" s="91"/>
      <c r="L1" s="91"/>
      <c r="M1" s="427" t="s">
        <v>46</v>
      </c>
      <c r="N1" s="428"/>
      <c r="O1" s="184" t="str">
        <f>IF(QV_Jahr="","",QV_Jahr)</f>
        <v/>
      </c>
    </row>
    <row r="2" spans="1:23" s="65" customFormat="1" ht="63.4" customHeight="1" thickBot="1" x14ac:dyDescent="0.3">
      <c r="A2" s="83"/>
      <c r="B2" s="84"/>
      <c r="C2" s="82"/>
      <c r="D2" s="82"/>
      <c r="E2" s="82"/>
      <c r="F2" s="82"/>
      <c r="G2" s="82"/>
      <c r="H2" s="82"/>
      <c r="I2" s="66"/>
      <c r="J2" s="17"/>
      <c r="K2" s="17"/>
      <c r="L2" s="17"/>
      <c r="M2" s="17"/>
    </row>
    <row r="3" spans="1:23" s="65" customFormat="1" ht="15.4" customHeight="1" x14ac:dyDescent="0.25">
      <c r="A3" s="85" t="s">
        <v>47</v>
      </c>
      <c r="B3" s="84"/>
      <c r="C3" s="82"/>
      <c r="D3" s="82"/>
      <c r="E3" s="82"/>
      <c r="F3" s="82"/>
      <c r="G3" s="82"/>
      <c r="H3" s="82"/>
      <c r="I3" s="66"/>
      <c r="J3" s="99"/>
      <c r="K3" s="99"/>
      <c r="L3" s="99"/>
      <c r="M3" s="433" t="s">
        <v>44</v>
      </c>
      <c r="N3" s="434"/>
      <c r="O3" s="435"/>
    </row>
    <row r="4" spans="1:23" s="65" customFormat="1" ht="15.4" customHeight="1" x14ac:dyDescent="0.25">
      <c r="A4" s="82" t="s">
        <v>48</v>
      </c>
      <c r="B4" s="84"/>
      <c r="C4" s="82"/>
      <c r="D4" s="82"/>
      <c r="E4" s="82"/>
      <c r="F4" s="82"/>
      <c r="G4" s="82"/>
      <c r="H4" s="82"/>
      <c r="I4" s="66"/>
      <c r="J4" s="75"/>
      <c r="K4" s="75"/>
      <c r="L4" s="75"/>
      <c r="M4" s="436"/>
      <c r="N4" s="437"/>
      <c r="O4" s="438"/>
    </row>
    <row r="5" spans="1:23" s="65" customFormat="1" ht="18.399999999999999" customHeight="1" x14ac:dyDescent="0.35">
      <c r="A5" s="87" t="s">
        <v>49</v>
      </c>
      <c r="B5" s="84"/>
      <c r="C5" s="82"/>
      <c r="D5" s="82"/>
      <c r="E5" s="82"/>
      <c r="F5" s="82"/>
      <c r="G5" s="82"/>
      <c r="H5" s="82"/>
      <c r="I5" s="66"/>
      <c r="J5" s="75"/>
      <c r="K5" s="75"/>
      <c r="L5" s="75"/>
      <c r="M5" s="439" t="s">
        <v>45</v>
      </c>
      <c r="N5" s="440"/>
      <c r="O5" s="441"/>
    </row>
    <row r="6" spans="1:23" s="65" customFormat="1" ht="15.4" customHeight="1" thickBot="1" x14ac:dyDescent="0.3">
      <c r="A6" s="82"/>
      <c r="B6" s="84"/>
      <c r="C6" s="82"/>
      <c r="D6" s="82"/>
      <c r="E6" s="82"/>
      <c r="F6" s="82"/>
      <c r="G6" s="82"/>
      <c r="H6" s="82"/>
      <c r="I6" s="91"/>
      <c r="J6" s="91"/>
      <c r="K6" s="91"/>
      <c r="L6" s="91"/>
      <c r="M6" s="442" t="str">
        <f>IF(K_Name="","",K_Vorname&amp;" "&amp;K_Name)</f>
        <v/>
      </c>
      <c r="N6" s="443"/>
      <c r="O6" s="444"/>
    </row>
    <row r="7" spans="1:23" s="65" customFormat="1" ht="8.85" customHeight="1" x14ac:dyDescent="0.25">
      <c r="A7" s="82"/>
      <c r="B7" s="84"/>
      <c r="C7" s="82"/>
      <c r="D7" s="82"/>
      <c r="E7" s="82"/>
      <c r="F7" s="82"/>
      <c r="G7" s="82"/>
      <c r="H7" s="82"/>
      <c r="I7" s="91"/>
      <c r="J7" s="91"/>
      <c r="K7" s="91"/>
      <c r="L7" s="91"/>
      <c r="M7" s="91"/>
    </row>
    <row r="8" spans="1:23" s="65" customFormat="1" ht="19.899999999999999" customHeight="1" x14ac:dyDescent="0.25">
      <c r="A8" s="183" t="s">
        <v>50</v>
      </c>
      <c r="B8" s="183"/>
      <c r="C8" s="183"/>
      <c r="D8" s="424"/>
      <c r="E8" s="425"/>
      <c r="F8" s="425"/>
      <c r="G8" s="425"/>
      <c r="H8" s="425"/>
      <c r="I8" s="425"/>
      <c r="J8" s="425"/>
      <c r="K8" s="425"/>
      <c r="L8" s="425"/>
      <c r="M8" s="425"/>
      <c r="N8" s="425"/>
      <c r="O8" s="426"/>
    </row>
    <row r="9" spans="1:23" x14ac:dyDescent="0.25">
      <c r="P9" s="34"/>
      <c r="Q9" s="34"/>
      <c r="R9" s="34"/>
      <c r="S9" s="34"/>
      <c r="T9" s="34"/>
      <c r="U9" s="34"/>
      <c r="V9" s="34"/>
      <c r="W9" s="34"/>
    </row>
    <row r="10" spans="1:23" x14ac:dyDescent="0.25">
      <c r="A10" s="35" t="s">
        <v>52</v>
      </c>
      <c r="B10" s="16"/>
      <c r="C10" s="36" t="s">
        <v>237</v>
      </c>
      <c r="D10" s="396"/>
      <c r="E10" s="397"/>
      <c r="F10" s="397"/>
      <c r="G10" s="398"/>
      <c r="H10" s="267" t="s">
        <v>28</v>
      </c>
      <c r="I10" s="36"/>
      <c r="J10" s="16"/>
      <c r="K10" s="432"/>
      <c r="L10" s="432"/>
      <c r="M10" s="432"/>
      <c r="N10" s="432"/>
      <c r="O10" s="432"/>
      <c r="P10" s="34"/>
      <c r="Q10" s="34"/>
      <c r="R10" s="34"/>
      <c r="S10" s="34"/>
      <c r="T10" s="34"/>
      <c r="U10" s="34"/>
      <c r="V10" s="34"/>
      <c r="W10" s="34"/>
    </row>
    <row r="11" spans="1:23" x14ac:dyDescent="0.25">
      <c r="A11" s="35"/>
      <c r="B11" s="16"/>
      <c r="C11" s="36"/>
      <c r="D11" s="177"/>
      <c r="E11" s="177"/>
      <c r="F11" s="177"/>
      <c r="G11" s="177"/>
      <c r="H11" s="66"/>
      <c r="I11" s="178"/>
      <c r="J11" s="66"/>
      <c r="K11" s="177"/>
      <c r="L11" s="177"/>
      <c r="M11" s="177"/>
      <c r="N11" s="177"/>
      <c r="O11" s="177"/>
      <c r="P11" s="34"/>
      <c r="Q11" s="34"/>
      <c r="R11" s="34"/>
      <c r="S11" s="34"/>
      <c r="T11" s="34"/>
      <c r="U11" s="34"/>
      <c r="V11" s="34"/>
      <c r="W11" s="34"/>
    </row>
    <row r="12" spans="1:23" x14ac:dyDescent="0.25">
      <c r="A12" s="35" t="s">
        <v>53</v>
      </c>
      <c r="B12" s="16"/>
      <c r="C12" s="36" t="s">
        <v>51</v>
      </c>
      <c r="D12" s="400"/>
      <c r="E12" s="394"/>
      <c r="F12" s="394"/>
      <c r="G12" s="395"/>
      <c r="H12" s="16"/>
      <c r="I12" s="36" t="s">
        <v>60</v>
      </c>
      <c r="J12" s="16"/>
      <c r="K12" s="396"/>
      <c r="L12" s="397"/>
      <c r="M12" s="397"/>
      <c r="N12" s="397"/>
      <c r="O12" s="398"/>
      <c r="P12" s="34"/>
      <c r="Q12" s="34"/>
      <c r="R12" s="34"/>
      <c r="S12" s="34"/>
      <c r="T12" s="34"/>
      <c r="U12" s="34"/>
      <c r="V12" s="34"/>
      <c r="W12" s="34"/>
    </row>
    <row r="13" spans="1:23" ht="14.25" customHeight="1" x14ac:dyDescent="0.25">
      <c r="A13" s="35"/>
      <c r="B13" s="16"/>
      <c r="C13" s="36" t="s">
        <v>0</v>
      </c>
      <c r="D13" s="400"/>
      <c r="E13" s="394"/>
      <c r="F13" s="394"/>
      <c r="G13" s="395"/>
      <c r="H13" s="37"/>
      <c r="I13" s="36" t="s">
        <v>68</v>
      </c>
      <c r="J13" s="37"/>
      <c r="K13" s="181" t="s">
        <v>64</v>
      </c>
      <c r="L13" s="188"/>
      <c r="M13" s="187" t="s">
        <v>27</v>
      </c>
      <c r="N13" s="181" t="s">
        <v>65</v>
      </c>
      <c r="O13" s="188"/>
      <c r="P13" s="34"/>
      <c r="Q13" s="34"/>
      <c r="R13" s="34"/>
      <c r="S13" s="34"/>
      <c r="T13" s="34"/>
      <c r="U13" s="34"/>
      <c r="V13" s="34"/>
      <c r="W13" s="34"/>
    </row>
    <row r="14" spans="1:23" x14ac:dyDescent="0.25">
      <c r="A14" s="35"/>
      <c r="B14" s="16"/>
      <c r="C14" s="36" t="s">
        <v>61</v>
      </c>
      <c r="D14" s="417"/>
      <c r="E14" s="418"/>
      <c r="F14" s="418"/>
      <c r="G14" s="419"/>
      <c r="H14" s="16"/>
      <c r="I14" s="36" t="s">
        <v>67</v>
      </c>
      <c r="J14" s="16"/>
      <c r="K14" s="182" t="s">
        <v>66</v>
      </c>
      <c r="L14" s="188"/>
      <c r="M14" s="187" t="s">
        <v>27</v>
      </c>
      <c r="N14" s="182" t="s">
        <v>26</v>
      </c>
      <c r="O14" s="188"/>
      <c r="P14" s="34"/>
      <c r="Q14" s="34"/>
      <c r="R14" s="34"/>
      <c r="S14" s="34"/>
      <c r="T14" s="34"/>
      <c r="U14" s="34"/>
      <c r="V14" s="34"/>
      <c r="W14" s="34"/>
    </row>
    <row r="15" spans="1:23" x14ac:dyDescent="0.25">
      <c r="A15" s="16"/>
      <c r="B15" s="16"/>
      <c r="C15" s="36" t="s">
        <v>62</v>
      </c>
      <c r="D15" s="423"/>
      <c r="E15" s="397"/>
      <c r="F15" s="397"/>
      <c r="G15" s="397"/>
      <c r="H15" s="397"/>
      <c r="I15" s="397"/>
      <c r="J15" s="397"/>
      <c r="K15" s="397"/>
      <c r="L15" s="397"/>
      <c r="M15" s="397"/>
      <c r="N15" s="397"/>
      <c r="O15" s="398"/>
      <c r="P15" s="34"/>
      <c r="Q15" s="34"/>
      <c r="R15" s="34"/>
      <c r="S15" s="34"/>
      <c r="T15" s="34"/>
      <c r="U15" s="34"/>
      <c r="V15" s="34"/>
      <c r="W15" s="34"/>
    </row>
    <row r="16" spans="1:23" x14ac:dyDescent="0.25">
      <c r="A16" s="16"/>
      <c r="B16" s="16"/>
      <c r="C16" s="16"/>
      <c r="D16" s="16"/>
      <c r="E16" s="16"/>
      <c r="F16" s="16"/>
      <c r="G16" s="16"/>
      <c r="H16" s="16"/>
      <c r="I16" s="16"/>
      <c r="J16" s="16"/>
      <c r="K16" s="16"/>
      <c r="L16" s="16"/>
      <c r="M16" s="16"/>
      <c r="N16" s="16"/>
      <c r="O16" s="16"/>
      <c r="P16" s="34"/>
      <c r="Q16" s="34"/>
      <c r="R16" s="34"/>
      <c r="S16" s="34"/>
      <c r="T16" s="34"/>
      <c r="U16" s="34"/>
      <c r="V16" s="34"/>
      <c r="W16" s="34"/>
    </row>
    <row r="17" spans="1:23" x14ac:dyDescent="0.25">
      <c r="A17" s="35" t="s">
        <v>54</v>
      </c>
      <c r="B17" s="16"/>
      <c r="C17" s="36" t="s">
        <v>51</v>
      </c>
      <c r="D17" s="400"/>
      <c r="E17" s="394"/>
      <c r="F17" s="394"/>
      <c r="G17" s="394"/>
      <c r="H17" s="394"/>
      <c r="I17" s="394"/>
      <c r="J17" s="394"/>
      <c r="K17" s="394"/>
      <c r="L17" s="394"/>
      <c r="M17" s="394"/>
      <c r="N17" s="394"/>
      <c r="O17" s="395"/>
      <c r="P17" s="34"/>
      <c r="Q17" s="34"/>
      <c r="R17" s="34"/>
      <c r="S17" s="34"/>
      <c r="T17" s="34"/>
      <c r="U17" s="34"/>
      <c r="V17" s="34"/>
      <c r="W17" s="34"/>
    </row>
    <row r="18" spans="1:23" x14ac:dyDescent="0.25">
      <c r="A18" s="16"/>
      <c r="B18" s="16"/>
      <c r="C18" s="38" t="s">
        <v>0</v>
      </c>
      <c r="D18" s="400"/>
      <c r="E18" s="394"/>
      <c r="F18" s="394"/>
      <c r="G18" s="394"/>
      <c r="H18" s="394"/>
      <c r="I18" s="394"/>
      <c r="J18" s="394"/>
      <c r="K18" s="394"/>
      <c r="L18" s="394"/>
      <c r="M18" s="394"/>
      <c r="N18" s="394"/>
      <c r="O18" s="395"/>
      <c r="P18" s="34"/>
      <c r="Q18" s="34"/>
      <c r="R18" s="34"/>
      <c r="S18" s="34"/>
      <c r="T18" s="34"/>
      <c r="U18" s="34"/>
      <c r="V18" s="34"/>
      <c r="W18" s="34"/>
    </row>
    <row r="19" spans="1:23" x14ac:dyDescent="0.25">
      <c r="A19" s="16"/>
      <c r="B19" s="16"/>
      <c r="C19" s="36" t="s">
        <v>61</v>
      </c>
      <c r="D19" s="400"/>
      <c r="E19" s="394"/>
      <c r="F19" s="394"/>
      <c r="G19" s="394"/>
      <c r="H19" s="394"/>
      <c r="I19" s="394"/>
      <c r="J19" s="394"/>
      <c r="K19" s="394"/>
      <c r="L19" s="394"/>
      <c r="M19" s="394"/>
      <c r="N19" s="394"/>
      <c r="O19" s="395"/>
      <c r="P19" s="34"/>
      <c r="Q19" s="34"/>
      <c r="R19" s="34"/>
      <c r="S19" s="34"/>
      <c r="T19" s="34"/>
      <c r="U19" s="34"/>
      <c r="V19" s="34"/>
      <c r="W19" s="34"/>
    </row>
    <row r="20" spans="1:23" x14ac:dyDescent="0.25">
      <c r="A20" s="16"/>
      <c r="B20" s="16"/>
      <c r="C20" s="16"/>
      <c r="D20" s="16"/>
      <c r="E20" s="16"/>
      <c r="F20" s="16"/>
      <c r="G20" s="16"/>
      <c r="H20" s="16"/>
      <c r="I20" s="16"/>
      <c r="J20" s="16"/>
      <c r="K20" s="16"/>
      <c r="L20" s="16"/>
      <c r="M20" s="16"/>
      <c r="N20" s="16"/>
      <c r="O20" s="16"/>
      <c r="P20" s="34"/>
      <c r="Q20" s="34"/>
      <c r="R20" s="34"/>
      <c r="S20" s="34"/>
      <c r="T20" s="34"/>
      <c r="U20" s="34"/>
      <c r="V20" s="34"/>
      <c r="W20" s="34"/>
    </row>
    <row r="21" spans="1:23" x14ac:dyDescent="0.25">
      <c r="A21" s="35" t="s">
        <v>55</v>
      </c>
      <c r="B21" s="16"/>
      <c r="C21" s="36" t="s">
        <v>51</v>
      </c>
      <c r="D21" s="400"/>
      <c r="E21" s="394"/>
      <c r="F21" s="394"/>
      <c r="G21" s="395"/>
      <c r="H21" s="16"/>
      <c r="I21" s="36" t="s">
        <v>60</v>
      </c>
      <c r="J21" s="16"/>
      <c r="K21" s="400"/>
      <c r="L21" s="394"/>
      <c r="M21" s="394"/>
      <c r="N21" s="394"/>
      <c r="O21" s="395"/>
      <c r="P21" s="34"/>
      <c r="Q21" s="34"/>
      <c r="R21" s="34"/>
      <c r="S21" s="34"/>
      <c r="T21" s="34"/>
      <c r="U21" s="34"/>
      <c r="V21" s="34"/>
      <c r="W21" s="34"/>
    </row>
    <row r="22" spans="1:23" x14ac:dyDescent="0.25">
      <c r="A22" s="16"/>
      <c r="B22" s="16"/>
      <c r="C22" s="39" t="s">
        <v>63</v>
      </c>
      <c r="D22" s="411"/>
      <c r="E22" s="412"/>
      <c r="F22" s="412"/>
      <c r="G22" s="413"/>
      <c r="H22" s="16"/>
      <c r="I22" s="38" t="s">
        <v>3</v>
      </c>
      <c r="J22" s="16"/>
      <c r="K22" s="420"/>
      <c r="L22" s="421"/>
      <c r="M22" s="421"/>
      <c r="N22" s="421"/>
      <c r="O22" s="422"/>
      <c r="P22" s="34"/>
      <c r="Q22" s="34"/>
      <c r="R22" s="34"/>
      <c r="S22" s="34"/>
      <c r="T22" s="34"/>
      <c r="U22" s="34"/>
      <c r="V22" s="34"/>
      <c r="W22" s="34"/>
    </row>
    <row r="23" spans="1:23" x14ac:dyDescent="0.25">
      <c r="A23" s="16"/>
      <c r="B23" s="16"/>
      <c r="C23" s="36" t="s">
        <v>62</v>
      </c>
      <c r="D23" s="410"/>
      <c r="E23" s="394"/>
      <c r="F23" s="394"/>
      <c r="G23" s="394"/>
      <c r="H23" s="394"/>
      <c r="I23" s="394"/>
      <c r="J23" s="394"/>
      <c r="K23" s="394"/>
      <c r="L23" s="394"/>
      <c r="M23" s="394"/>
      <c r="N23" s="394"/>
      <c r="O23" s="395"/>
      <c r="P23" s="34"/>
      <c r="Q23" s="34"/>
      <c r="R23" s="34"/>
      <c r="S23" s="34"/>
      <c r="T23" s="34"/>
      <c r="U23" s="34"/>
      <c r="V23" s="34"/>
      <c r="W23" s="34"/>
    </row>
    <row r="24" spans="1:23" x14ac:dyDescent="0.25">
      <c r="A24" s="16"/>
      <c r="B24" s="16"/>
      <c r="C24" s="39"/>
      <c r="D24" s="19"/>
      <c r="E24" s="19"/>
      <c r="F24" s="19"/>
      <c r="G24" s="19"/>
      <c r="H24" s="19"/>
      <c r="I24" s="19"/>
      <c r="J24" s="19"/>
      <c r="K24" s="19"/>
      <c r="L24" s="19"/>
      <c r="M24" s="19"/>
      <c r="N24" s="19"/>
      <c r="O24" s="19"/>
      <c r="P24" s="34"/>
      <c r="Q24" s="34"/>
      <c r="R24" s="34"/>
      <c r="S24" s="34"/>
      <c r="T24" s="34"/>
      <c r="U24" s="34"/>
      <c r="V24" s="34"/>
      <c r="W24" s="34"/>
    </row>
    <row r="25" spans="1:23" x14ac:dyDescent="0.25">
      <c r="A25" s="35" t="s">
        <v>56</v>
      </c>
      <c r="B25" s="16"/>
      <c r="C25" s="39" t="s">
        <v>51</v>
      </c>
      <c r="D25" s="400"/>
      <c r="E25" s="394"/>
      <c r="F25" s="394"/>
      <c r="G25" s="395"/>
      <c r="H25" s="16"/>
      <c r="I25" s="36" t="s">
        <v>60</v>
      </c>
      <c r="J25" s="16"/>
      <c r="K25" s="396"/>
      <c r="L25" s="397"/>
      <c r="M25" s="397"/>
      <c r="N25" s="397"/>
      <c r="O25" s="398"/>
      <c r="P25" s="34"/>
      <c r="Q25" s="34"/>
      <c r="R25" s="34"/>
      <c r="S25" s="34"/>
      <c r="T25" s="34"/>
      <c r="U25" s="34"/>
      <c r="V25" s="34"/>
      <c r="W25" s="34"/>
    </row>
    <row r="26" spans="1:23" x14ac:dyDescent="0.25">
      <c r="A26" s="35" t="s">
        <v>57</v>
      </c>
      <c r="B26" s="16"/>
      <c r="C26" s="39" t="s">
        <v>2</v>
      </c>
      <c r="D26" s="411"/>
      <c r="E26" s="412"/>
      <c r="F26" s="412"/>
      <c r="G26" s="413"/>
      <c r="H26" s="16"/>
      <c r="I26" s="38" t="s">
        <v>3</v>
      </c>
      <c r="J26" s="16"/>
      <c r="K26" s="414"/>
      <c r="L26" s="415"/>
      <c r="M26" s="415"/>
      <c r="N26" s="415"/>
      <c r="O26" s="416"/>
      <c r="P26" s="34"/>
      <c r="Q26" s="34"/>
      <c r="R26" s="34"/>
      <c r="S26" s="34"/>
      <c r="T26" s="34"/>
      <c r="U26" s="34"/>
      <c r="V26" s="34"/>
      <c r="W26" s="34"/>
    </row>
    <row r="27" spans="1:23" x14ac:dyDescent="0.25">
      <c r="A27" s="16"/>
      <c r="B27" s="16"/>
      <c r="C27" s="36" t="s">
        <v>62</v>
      </c>
      <c r="D27" s="393"/>
      <c r="E27" s="394"/>
      <c r="F27" s="394"/>
      <c r="G27" s="394"/>
      <c r="H27" s="394"/>
      <c r="I27" s="394"/>
      <c r="J27" s="394"/>
      <c r="K27" s="394"/>
      <c r="L27" s="394"/>
      <c r="M27" s="394"/>
      <c r="N27" s="394"/>
      <c r="O27" s="395"/>
      <c r="P27" s="34"/>
      <c r="Q27" s="34"/>
      <c r="R27" s="34"/>
      <c r="S27" s="34"/>
      <c r="T27" s="34"/>
      <c r="U27" s="34"/>
      <c r="V27" s="34"/>
      <c r="W27" s="34"/>
    </row>
    <row r="28" spans="1:23" x14ac:dyDescent="0.25">
      <c r="A28" s="16"/>
      <c r="B28" s="16"/>
      <c r="C28" s="16"/>
      <c r="D28" s="16"/>
      <c r="E28" s="16"/>
      <c r="F28" s="16"/>
      <c r="G28" s="16"/>
      <c r="H28" s="16"/>
      <c r="I28" s="16"/>
      <c r="J28" s="16"/>
      <c r="K28" s="16"/>
      <c r="L28" s="16"/>
      <c r="M28" s="16"/>
      <c r="N28" s="16"/>
      <c r="O28" s="16"/>
      <c r="P28" s="34"/>
      <c r="Q28" s="34"/>
      <c r="R28" s="34"/>
      <c r="S28" s="34"/>
      <c r="T28" s="34"/>
      <c r="U28" s="34"/>
      <c r="V28" s="34"/>
      <c r="W28" s="34"/>
    </row>
    <row r="29" spans="1:23" x14ac:dyDescent="0.25">
      <c r="A29" s="40" t="s">
        <v>58</v>
      </c>
      <c r="B29" s="16"/>
      <c r="C29" s="39" t="s">
        <v>51</v>
      </c>
      <c r="D29" s="408"/>
      <c r="E29" s="408"/>
      <c r="F29" s="408"/>
      <c r="G29" s="408"/>
      <c r="H29" s="16"/>
      <c r="I29" s="36" t="s">
        <v>60</v>
      </c>
      <c r="J29" s="16"/>
      <c r="K29" s="400"/>
      <c r="L29" s="394"/>
      <c r="M29" s="394"/>
      <c r="N29" s="394"/>
      <c r="O29" s="395"/>
      <c r="P29" s="34"/>
      <c r="Q29" s="34"/>
      <c r="R29" s="34"/>
      <c r="S29" s="34"/>
      <c r="T29" s="34"/>
      <c r="U29" s="34"/>
      <c r="V29" s="34"/>
      <c r="W29" s="34"/>
    </row>
    <row r="30" spans="1:23" ht="25.5" x14ac:dyDescent="0.25">
      <c r="A30" s="40"/>
      <c r="B30" s="16"/>
      <c r="C30" s="39" t="s">
        <v>238</v>
      </c>
      <c r="D30" s="405"/>
      <c r="E30" s="406"/>
      <c r="F30" s="406"/>
      <c r="G30" s="407"/>
      <c r="H30" s="16"/>
      <c r="I30" s="38"/>
      <c r="J30" s="16"/>
      <c r="K30" s="177"/>
      <c r="L30" s="177"/>
      <c r="M30" s="177"/>
      <c r="N30" s="177"/>
      <c r="O30" s="19"/>
      <c r="P30" s="34"/>
      <c r="Q30" s="34"/>
      <c r="R30" s="34"/>
      <c r="S30" s="34"/>
      <c r="T30" s="34"/>
      <c r="U30" s="34"/>
      <c r="V30" s="34"/>
      <c r="W30" s="34"/>
    </row>
    <row r="31" spans="1:23" x14ac:dyDescent="0.25">
      <c r="A31" s="16"/>
      <c r="B31" s="16"/>
      <c r="C31" s="39" t="s">
        <v>63</v>
      </c>
      <c r="D31" s="409"/>
      <c r="E31" s="409"/>
      <c r="F31" s="409"/>
      <c r="G31" s="409"/>
      <c r="H31" s="16"/>
      <c r="I31" s="38" t="s">
        <v>3</v>
      </c>
      <c r="J31" s="16"/>
      <c r="K31" s="402"/>
      <c r="L31" s="403"/>
      <c r="M31" s="403"/>
      <c r="N31" s="403"/>
      <c r="O31" s="404"/>
      <c r="P31" s="34"/>
      <c r="Q31" s="34"/>
      <c r="R31" s="34"/>
      <c r="S31" s="34"/>
      <c r="T31" s="34"/>
      <c r="U31" s="34"/>
      <c r="V31" s="34"/>
      <c r="W31" s="34"/>
    </row>
    <row r="32" spans="1:23" x14ac:dyDescent="0.25">
      <c r="A32" s="16"/>
      <c r="B32" s="16"/>
      <c r="C32" s="36" t="s">
        <v>62</v>
      </c>
      <c r="D32" s="393"/>
      <c r="E32" s="394"/>
      <c r="F32" s="394"/>
      <c r="G32" s="394"/>
      <c r="H32" s="394"/>
      <c r="I32" s="394"/>
      <c r="J32" s="394"/>
      <c r="K32" s="394"/>
      <c r="L32" s="394"/>
      <c r="M32" s="394"/>
      <c r="N32" s="394"/>
      <c r="O32" s="395"/>
      <c r="P32" s="34"/>
      <c r="Q32" s="34"/>
      <c r="R32" s="34"/>
      <c r="S32" s="34"/>
      <c r="T32" s="34"/>
      <c r="U32" s="34"/>
      <c r="V32" s="34"/>
      <c r="W32" s="34"/>
    </row>
    <row r="33" spans="1:23" x14ac:dyDescent="0.25">
      <c r="A33" s="16"/>
      <c r="B33" s="16"/>
      <c r="C33" s="16"/>
      <c r="D33" s="16"/>
      <c r="E33" s="16"/>
      <c r="F33" s="16"/>
      <c r="G33" s="16"/>
      <c r="H33" s="16"/>
      <c r="I33" s="16"/>
      <c r="J33" s="16"/>
      <c r="K33" s="16"/>
      <c r="L33" s="16"/>
      <c r="M33" s="16"/>
      <c r="N33" s="16"/>
      <c r="O33" s="16"/>
      <c r="P33" s="34"/>
      <c r="Q33" s="34"/>
      <c r="R33" s="34"/>
      <c r="S33" s="34"/>
      <c r="T33" s="34"/>
      <c r="U33" s="34"/>
      <c r="V33" s="34"/>
      <c r="W33" s="34"/>
    </row>
    <row r="35" spans="1:23" x14ac:dyDescent="0.25">
      <c r="A35" s="40" t="s">
        <v>59</v>
      </c>
      <c r="B35" s="16"/>
      <c r="C35" s="39" t="s">
        <v>51</v>
      </c>
      <c r="D35" s="399"/>
      <c r="E35" s="399"/>
      <c r="F35" s="399"/>
      <c r="G35" s="399"/>
      <c r="H35" s="16"/>
      <c r="I35" s="36" t="s">
        <v>60</v>
      </c>
      <c r="J35" s="16"/>
      <c r="K35" s="400"/>
      <c r="L35" s="394"/>
      <c r="M35" s="394"/>
      <c r="N35" s="394"/>
      <c r="O35" s="395"/>
      <c r="P35" s="34"/>
      <c r="Q35" s="34"/>
      <c r="R35" s="34"/>
      <c r="S35" s="34"/>
      <c r="T35" s="34"/>
      <c r="U35" s="34"/>
      <c r="V35" s="34"/>
      <c r="W35" s="34"/>
    </row>
    <row r="36" spans="1:23" ht="25.5" x14ac:dyDescent="0.25">
      <c r="A36" s="40"/>
      <c r="B36" s="16"/>
      <c r="C36" s="39" t="s">
        <v>238</v>
      </c>
      <c r="D36" s="396"/>
      <c r="E36" s="397"/>
      <c r="F36" s="397"/>
      <c r="G36" s="398"/>
      <c r="H36" s="16"/>
      <c r="I36" s="38"/>
      <c r="J36" s="16"/>
      <c r="K36" s="177"/>
      <c r="L36" s="177"/>
      <c r="M36" s="177"/>
      <c r="N36" s="177"/>
      <c r="O36" s="19"/>
      <c r="P36" s="34"/>
      <c r="Q36" s="34"/>
      <c r="R36" s="34"/>
      <c r="S36" s="34"/>
      <c r="T36" s="34"/>
      <c r="U36" s="34"/>
      <c r="V36" s="34"/>
      <c r="W36" s="34"/>
    </row>
    <row r="37" spans="1:23" x14ac:dyDescent="0.25">
      <c r="A37" s="16"/>
      <c r="B37" s="16"/>
      <c r="C37" s="39" t="s">
        <v>63</v>
      </c>
      <c r="D37" s="401"/>
      <c r="E37" s="401"/>
      <c r="F37" s="401"/>
      <c r="G37" s="401"/>
      <c r="H37" s="16"/>
      <c r="I37" s="38" t="s">
        <v>3</v>
      </c>
      <c r="J37" s="16"/>
      <c r="K37" s="402"/>
      <c r="L37" s="403"/>
      <c r="M37" s="403"/>
      <c r="N37" s="403"/>
      <c r="O37" s="404"/>
      <c r="P37" s="34"/>
      <c r="Q37" s="34"/>
      <c r="R37" s="34"/>
      <c r="S37" s="34"/>
      <c r="T37" s="34"/>
      <c r="U37" s="34"/>
      <c r="V37" s="34"/>
      <c r="W37" s="34"/>
    </row>
    <row r="38" spans="1:23" x14ac:dyDescent="0.25">
      <c r="A38" s="16"/>
      <c r="B38" s="16"/>
      <c r="C38" s="36" t="s">
        <v>62</v>
      </c>
      <c r="D38" s="410"/>
      <c r="E38" s="394"/>
      <c r="F38" s="394"/>
      <c r="G38" s="394"/>
      <c r="H38" s="394"/>
      <c r="I38" s="394"/>
      <c r="J38" s="394"/>
      <c r="K38" s="394"/>
      <c r="L38" s="394"/>
      <c r="M38" s="394"/>
      <c r="N38" s="394"/>
      <c r="O38" s="395"/>
      <c r="P38" s="34"/>
      <c r="Q38" s="34"/>
      <c r="R38" s="34"/>
      <c r="S38" s="34"/>
      <c r="T38" s="34"/>
      <c r="U38" s="34"/>
      <c r="V38" s="34"/>
      <c r="W38" s="34"/>
    </row>
    <row r="39" spans="1:23" x14ac:dyDescent="0.25">
      <c r="A39" s="16"/>
      <c r="B39" s="16"/>
      <c r="C39" s="16"/>
      <c r="D39" s="16"/>
      <c r="E39" s="16"/>
      <c r="F39" s="16"/>
      <c r="G39" s="16"/>
      <c r="H39" s="16"/>
      <c r="I39" s="16"/>
      <c r="J39" s="16"/>
      <c r="K39" s="16"/>
      <c r="L39" s="16"/>
      <c r="M39" s="16"/>
      <c r="N39" s="16"/>
      <c r="O39" s="16"/>
      <c r="P39" s="34"/>
      <c r="Q39" s="34"/>
      <c r="R39" s="34"/>
      <c r="S39" s="34"/>
      <c r="T39" s="34"/>
      <c r="U39" s="34"/>
      <c r="V39" s="34"/>
      <c r="W39" s="34"/>
    </row>
    <row r="41" spans="1:23" x14ac:dyDescent="0.25">
      <c r="A41" s="41" t="s">
        <v>69</v>
      </c>
      <c r="B41" s="15" t="s">
        <v>70</v>
      </c>
    </row>
    <row r="42" spans="1:23" ht="27.75" customHeight="1" x14ac:dyDescent="0.25">
      <c r="B42" s="429" t="s">
        <v>239</v>
      </c>
      <c r="C42" s="429"/>
      <c r="D42" s="429"/>
      <c r="E42" s="429"/>
      <c r="F42" s="429"/>
      <c r="G42" s="429"/>
      <c r="H42" s="429"/>
      <c r="I42" s="429"/>
      <c r="J42" s="429"/>
      <c r="K42" s="429"/>
      <c r="L42" s="429"/>
      <c r="M42" s="429"/>
      <c r="N42" s="429"/>
      <c r="O42" s="429"/>
    </row>
    <row r="43" spans="1:23" x14ac:dyDescent="0.25">
      <c r="B43" s="15" t="s">
        <v>71</v>
      </c>
    </row>
    <row r="46" spans="1:23" x14ac:dyDescent="0.25">
      <c r="A46" s="41" t="s">
        <v>72</v>
      </c>
      <c r="B46" s="15" t="s">
        <v>73</v>
      </c>
    </row>
    <row r="47" spans="1:23" x14ac:dyDescent="0.25">
      <c r="B47" s="15" t="s">
        <v>74</v>
      </c>
    </row>
    <row r="48" spans="1:23" x14ac:dyDescent="0.25">
      <c r="B48" s="15" t="s">
        <v>75</v>
      </c>
    </row>
    <row r="51" spans="1:3" x14ac:dyDescent="0.25">
      <c r="A51" s="1"/>
      <c r="B51" s="1"/>
      <c r="C51" s="1"/>
    </row>
    <row r="57" spans="1:3" x14ac:dyDescent="0.25">
      <c r="A57" s="42"/>
    </row>
    <row r="58" spans="1:3" x14ac:dyDescent="0.25">
      <c r="A58" s="42"/>
    </row>
  </sheetData>
  <sheetProtection algorithmName="SHA-512" hashValue="nSI2CbjaE0NESweM0DTOK08P4ww0hWt/8yub0MkXprzfmqoFa5AYS3cTrwSVoeKiC2KHoKlW2pqNlvYftWhaHQ==" saltValue="dd5LWVn9E7A3NTcjnI56ow==" spinCount="100000" sheet="1" selectLockedCells="1"/>
  <mergeCells count="40">
    <mergeCell ref="D38:O38"/>
    <mergeCell ref="D8:O8"/>
    <mergeCell ref="M1:N1"/>
    <mergeCell ref="B42:O42"/>
    <mergeCell ref="A1:F1"/>
    <mergeCell ref="D10:G10"/>
    <mergeCell ref="K10:O10"/>
    <mergeCell ref="M3:O3"/>
    <mergeCell ref="M4:O4"/>
    <mergeCell ref="M5:O5"/>
    <mergeCell ref="M6:O6"/>
    <mergeCell ref="D21:G21"/>
    <mergeCell ref="D22:G22"/>
    <mergeCell ref="D12:G12"/>
    <mergeCell ref="K12:O12"/>
    <mergeCell ref="D13:G13"/>
    <mergeCell ref="D14:G14"/>
    <mergeCell ref="K21:O21"/>
    <mergeCell ref="K22:O22"/>
    <mergeCell ref="D15:O15"/>
    <mergeCell ref="D17:O17"/>
    <mergeCell ref="D18:O18"/>
    <mergeCell ref="D19:O19"/>
    <mergeCell ref="D23:O23"/>
    <mergeCell ref="D25:G25"/>
    <mergeCell ref="D26:G26"/>
    <mergeCell ref="K25:O25"/>
    <mergeCell ref="K26:O26"/>
    <mergeCell ref="D30:G30"/>
    <mergeCell ref="K29:O29"/>
    <mergeCell ref="K31:O31"/>
    <mergeCell ref="D27:O27"/>
    <mergeCell ref="D29:G29"/>
    <mergeCell ref="D31:G31"/>
    <mergeCell ref="D32:O32"/>
    <mergeCell ref="D36:G36"/>
    <mergeCell ref="D35:G35"/>
    <mergeCell ref="K35:O35"/>
    <mergeCell ref="D37:G37"/>
    <mergeCell ref="K37:O37"/>
  </mergeCells>
  <pageMargins left="0.51181102362204722" right="0.31496062992125984" top="0.31496062992125984" bottom="0.39370078740157483" header="0.31496062992125984" footer="0.31496062992125984"/>
  <pageSetup paperSize="9" scale="96"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M33"/>
  <sheetViews>
    <sheetView topLeftCell="A4" zoomScaleNormal="100" workbookViewId="0">
      <selection activeCell="C21" sqref="C21:F21"/>
    </sheetView>
  </sheetViews>
  <sheetFormatPr baseColWidth="10" defaultColWidth="10.7109375" defaultRowHeight="15" x14ac:dyDescent="0.25"/>
  <cols>
    <col min="1" max="1" width="4.7109375" style="273" customWidth="1"/>
    <col min="2" max="2" width="4.7109375" style="276" customWidth="1"/>
    <col min="3" max="3" width="13.28515625" style="273" customWidth="1"/>
    <col min="4" max="4" width="8" style="273" customWidth="1"/>
    <col min="5" max="5" width="10.7109375" style="273"/>
    <col min="6" max="6" width="13.28515625" style="273" customWidth="1"/>
    <col min="7" max="7" width="18.7109375" style="273" customWidth="1"/>
    <col min="8" max="8" width="21.5703125" style="273" customWidth="1"/>
    <col min="9" max="9" width="13.28515625" style="273" customWidth="1"/>
    <col min="10" max="13" width="5" style="273" customWidth="1"/>
    <col min="14" max="16384" width="10.7109375" style="273"/>
  </cols>
  <sheetData>
    <row r="1" spans="1:13" ht="15.75" customHeight="1" thickBot="1" x14ac:dyDescent="0.3">
      <c r="A1" s="592"/>
      <c r="B1" s="592"/>
      <c r="C1" s="592"/>
      <c r="D1" s="592"/>
      <c r="E1" s="592"/>
      <c r="F1" s="592"/>
      <c r="J1" s="670" t="s">
        <v>46</v>
      </c>
      <c r="K1" s="671"/>
      <c r="L1" s="671"/>
      <c r="M1" s="274" t="str">
        <f>IF(QV_Jahr="","",QV_Jahr)</f>
        <v/>
      </c>
    </row>
    <row r="2" spans="1:13" ht="63.75" customHeight="1" thickBot="1" x14ac:dyDescent="0.3">
      <c r="A2" s="275"/>
      <c r="J2"/>
      <c r="K2"/>
    </row>
    <row r="3" spans="1:13" ht="15.95" customHeight="1" x14ac:dyDescent="0.25">
      <c r="A3" s="277" t="s">
        <v>47</v>
      </c>
      <c r="J3" s="596" t="s">
        <v>44</v>
      </c>
      <c r="K3" s="597"/>
      <c r="L3" s="597"/>
      <c r="M3" s="598"/>
    </row>
    <row r="4" spans="1:13" ht="15.95" customHeight="1" x14ac:dyDescent="0.25">
      <c r="A4" s="273" t="s">
        <v>48</v>
      </c>
      <c r="J4" s="486" t="str">
        <f>IF(K_Nummer="","",K_Nummer)</f>
        <v/>
      </c>
      <c r="K4" s="600"/>
      <c r="L4" s="600"/>
      <c r="M4" s="488"/>
    </row>
    <row r="5" spans="1:13" ht="18.75" customHeight="1" x14ac:dyDescent="0.35">
      <c r="A5" s="279" t="s">
        <v>293</v>
      </c>
      <c r="J5" s="741" t="s">
        <v>45</v>
      </c>
      <c r="K5" s="742"/>
      <c r="L5" s="742"/>
      <c r="M5" s="743"/>
    </row>
    <row r="6" spans="1:13" ht="15.95" customHeight="1" thickBot="1" x14ac:dyDescent="0.3">
      <c r="J6" s="601" t="str">
        <f>IF(K_Name="","",K_Vorname&amp;" "&amp;K_Name)</f>
        <v/>
      </c>
      <c r="K6" s="602"/>
      <c r="L6" s="602"/>
      <c r="M6" s="603"/>
    </row>
    <row r="7" spans="1:13" ht="7.5" customHeight="1" x14ac:dyDescent="0.25">
      <c r="J7" s="356"/>
      <c r="K7" s="356"/>
      <c r="L7" s="356"/>
      <c r="M7" s="356"/>
    </row>
    <row r="8" spans="1:13" ht="15.95" customHeight="1" x14ac:dyDescent="0.3">
      <c r="A8" s="283" t="s">
        <v>50</v>
      </c>
      <c r="B8" s="284"/>
      <c r="C8" s="276"/>
      <c r="D8" s="553" t="str">
        <f>IF(Titel_Aufg="","",Titel_Aufg)</f>
        <v/>
      </c>
      <c r="E8" s="554"/>
      <c r="F8" s="554"/>
      <c r="G8" s="554"/>
      <c r="H8" s="554"/>
      <c r="I8" s="554"/>
      <c r="J8" s="554"/>
      <c r="K8" s="554"/>
      <c r="L8" s="554"/>
      <c r="M8" s="555"/>
    </row>
    <row r="9" spans="1:13" ht="24" customHeight="1" x14ac:dyDescent="0.3">
      <c r="A9" s="284"/>
      <c r="B9" s="284"/>
      <c r="C9" s="276"/>
      <c r="D9" s="337"/>
      <c r="E9" s="337"/>
      <c r="F9" s="337"/>
      <c r="G9" s="337"/>
      <c r="H9" s="337"/>
      <c r="I9" s="337"/>
      <c r="J9" s="337"/>
      <c r="K9" s="337"/>
      <c r="L9" s="337"/>
      <c r="M9" s="337"/>
    </row>
    <row r="10" spans="1:13" ht="18.75" x14ac:dyDescent="0.3">
      <c r="A10" s="744" t="s">
        <v>125</v>
      </c>
      <c r="B10" s="744"/>
      <c r="C10" s="355"/>
      <c r="D10" s="337"/>
      <c r="E10" s="353" t="s">
        <v>292</v>
      </c>
      <c r="F10" s="354"/>
      <c r="G10" s="343" t="s">
        <v>29</v>
      </c>
      <c r="H10" s="353" t="s">
        <v>291</v>
      </c>
      <c r="I10" s="352"/>
      <c r="J10" s="343" t="s">
        <v>32</v>
      </c>
      <c r="K10" s="337"/>
      <c r="L10" s="337"/>
      <c r="M10" s="337"/>
    </row>
    <row r="11" spans="1:13" ht="9.4" customHeight="1" thickBot="1" x14ac:dyDescent="0.35">
      <c r="A11" s="351"/>
      <c r="B11" s="351"/>
      <c r="C11" s="276"/>
      <c r="D11" s="337"/>
      <c r="E11" s="350"/>
      <c r="F11" s="337"/>
      <c r="G11" s="337"/>
      <c r="H11" s="350"/>
      <c r="I11" s="337"/>
      <c r="J11" s="337"/>
      <c r="K11" s="337"/>
      <c r="L11" s="337"/>
      <c r="M11" s="337"/>
    </row>
    <row r="12" spans="1:13" ht="21.95" customHeight="1" x14ac:dyDescent="0.3">
      <c r="A12" s="349"/>
      <c r="B12" s="348"/>
      <c r="C12" s="347"/>
      <c r="D12" s="346"/>
      <c r="E12" s="346"/>
      <c r="F12" s="346"/>
      <c r="G12" s="736" t="s">
        <v>290</v>
      </c>
      <c r="H12" s="736"/>
      <c r="I12" s="736"/>
      <c r="J12" s="95" t="s">
        <v>101</v>
      </c>
      <c r="K12" s="95" t="s">
        <v>102</v>
      </c>
      <c r="L12" s="346"/>
      <c r="M12" s="345"/>
    </row>
    <row r="13" spans="1:13" ht="21.95" customHeight="1" x14ac:dyDescent="0.3">
      <c r="A13" s="344"/>
      <c r="B13" s="284"/>
      <c r="C13" s="739" t="s">
        <v>289</v>
      </c>
      <c r="D13" s="739"/>
      <c r="E13" s="739"/>
      <c r="F13" s="739"/>
      <c r="G13" s="722"/>
      <c r="H13" s="722"/>
      <c r="I13" s="722"/>
      <c r="J13" s="238"/>
      <c r="K13" s="238"/>
      <c r="L13" s="343" t="s">
        <v>27</v>
      </c>
      <c r="M13" s="342"/>
    </row>
    <row r="14" spans="1:13" ht="21.95" customHeight="1" thickBot="1" x14ac:dyDescent="0.35">
      <c r="A14" s="341"/>
      <c r="B14" s="340"/>
      <c r="C14" s="740" t="s">
        <v>288</v>
      </c>
      <c r="D14" s="740"/>
      <c r="E14" s="740"/>
      <c r="F14" s="740"/>
      <c r="G14" s="731"/>
      <c r="H14" s="731"/>
      <c r="I14" s="731"/>
      <c r="J14" s="239"/>
      <c r="K14" s="239"/>
      <c r="L14" s="339" t="s">
        <v>27</v>
      </c>
      <c r="M14" s="338"/>
    </row>
    <row r="15" spans="1:13" ht="18.75" x14ac:dyDescent="0.3">
      <c r="A15" s="284"/>
      <c r="B15" s="284"/>
      <c r="C15" s="276"/>
      <c r="D15" s="337"/>
      <c r="E15" s="337"/>
      <c r="F15" s="337"/>
      <c r="G15" s="337"/>
      <c r="H15" s="337"/>
      <c r="I15" s="337"/>
      <c r="J15" s="337"/>
      <c r="K15" s="337"/>
      <c r="L15" s="337"/>
      <c r="M15" s="337"/>
    </row>
    <row r="16" spans="1:13" ht="96.75" customHeight="1" x14ac:dyDescent="0.3">
      <c r="A16" s="284"/>
      <c r="B16" s="284"/>
      <c r="C16" s="276"/>
      <c r="D16" s="336"/>
      <c r="E16" s="336"/>
      <c r="F16" s="336"/>
      <c r="G16" s="336"/>
      <c r="H16" s="336"/>
      <c r="I16" s="336"/>
      <c r="J16" s="113" t="s">
        <v>287</v>
      </c>
      <c r="K16" s="113" t="s">
        <v>286</v>
      </c>
      <c r="L16" s="113" t="s">
        <v>285</v>
      </c>
      <c r="M16" s="113" t="s">
        <v>284</v>
      </c>
    </row>
    <row r="17" spans="1:13" ht="21.75" thickBot="1" x14ac:dyDescent="0.4">
      <c r="A17" s="279">
        <v>3</v>
      </c>
      <c r="B17" s="335" t="s">
        <v>283</v>
      </c>
      <c r="J17" s="723"/>
      <c r="K17" s="723"/>
      <c r="L17" s="723"/>
      <c r="M17" s="723"/>
    </row>
    <row r="18" spans="1:13" ht="18.75" x14ac:dyDescent="0.3">
      <c r="A18" s="93" t="s">
        <v>9</v>
      </c>
      <c r="B18" s="726" t="s">
        <v>282</v>
      </c>
      <c r="C18" s="726"/>
      <c r="D18" s="726"/>
      <c r="E18" s="726"/>
      <c r="F18" s="726"/>
      <c r="G18" s="726"/>
      <c r="H18" s="726"/>
      <c r="I18" s="726"/>
      <c r="J18" s="334"/>
      <c r="K18" s="334"/>
      <c r="L18" s="334"/>
      <c r="M18" s="333"/>
    </row>
    <row r="19" spans="1:13" x14ac:dyDescent="0.25">
      <c r="A19" s="94"/>
      <c r="B19" s="272" t="s">
        <v>7</v>
      </c>
      <c r="C19" s="738" t="s">
        <v>78</v>
      </c>
      <c r="D19" s="738"/>
      <c r="E19" s="738"/>
      <c r="F19" s="738"/>
      <c r="G19" s="738" t="s">
        <v>79</v>
      </c>
      <c r="H19" s="738"/>
      <c r="I19" s="738"/>
      <c r="J19" s="240">
        <v>0</v>
      </c>
      <c r="K19" s="240">
        <v>1</v>
      </c>
      <c r="L19" s="240">
        <v>2</v>
      </c>
      <c r="M19" s="241">
        <v>3</v>
      </c>
    </row>
    <row r="20" spans="1:13" ht="30" customHeight="1" x14ac:dyDescent="0.25">
      <c r="A20" s="724" t="s">
        <v>11</v>
      </c>
      <c r="B20" s="330">
        <v>1</v>
      </c>
      <c r="C20" s="721" t="s">
        <v>281</v>
      </c>
      <c r="D20" s="721"/>
      <c r="E20" s="721"/>
      <c r="F20" s="721"/>
      <c r="G20" s="722"/>
      <c r="H20" s="722"/>
      <c r="I20" s="722"/>
      <c r="J20" s="329"/>
      <c r="K20" s="329"/>
      <c r="L20" s="329"/>
      <c r="M20" s="328"/>
    </row>
    <row r="21" spans="1:13" ht="30" customHeight="1" x14ac:dyDescent="0.25">
      <c r="A21" s="724"/>
      <c r="B21" s="330">
        <v>2</v>
      </c>
      <c r="C21" s="721" t="s">
        <v>280</v>
      </c>
      <c r="D21" s="721"/>
      <c r="E21" s="721"/>
      <c r="F21" s="721"/>
      <c r="G21" s="722"/>
      <c r="H21" s="722"/>
      <c r="I21" s="722"/>
      <c r="J21" s="329"/>
      <c r="K21" s="332"/>
      <c r="L21" s="329"/>
      <c r="M21" s="331"/>
    </row>
    <row r="22" spans="1:13" ht="30" customHeight="1" x14ac:dyDescent="0.25">
      <c r="A22" s="727" t="s">
        <v>12</v>
      </c>
      <c r="B22" s="330">
        <v>3</v>
      </c>
      <c r="C22" s="721" t="s">
        <v>279</v>
      </c>
      <c r="D22" s="721"/>
      <c r="E22" s="721"/>
      <c r="F22" s="721"/>
      <c r="G22" s="722"/>
      <c r="H22" s="722"/>
      <c r="I22" s="722"/>
      <c r="J22" s="329"/>
      <c r="K22" s="329"/>
      <c r="L22" s="329"/>
      <c r="M22" s="328"/>
    </row>
    <row r="23" spans="1:13" ht="30" customHeight="1" x14ac:dyDescent="0.25">
      <c r="A23" s="727"/>
      <c r="B23" s="330">
        <v>4</v>
      </c>
      <c r="C23" s="721" t="s">
        <v>277</v>
      </c>
      <c r="D23" s="721"/>
      <c r="E23" s="721"/>
      <c r="F23" s="721"/>
      <c r="G23" s="722"/>
      <c r="H23" s="722"/>
      <c r="I23" s="722"/>
      <c r="J23" s="329"/>
      <c r="K23" s="329"/>
      <c r="L23" s="329"/>
      <c r="M23" s="328"/>
    </row>
    <row r="24" spans="1:13" ht="30" customHeight="1" x14ac:dyDescent="0.25">
      <c r="A24" s="727"/>
      <c r="B24" s="330">
        <v>5</v>
      </c>
      <c r="C24" s="721" t="s">
        <v>278</v>
      </c>
      <c r="D24" s="721"/>
      <c r="E24" s="721"/>
      <c r="F24" s="721"/>
      <c r="G24" s="722"/>
      <c r="H24" s="722"/>
      <c r="I24" s="722"/>
      <c r="J24" s="329"/>
      <c r="K24" s="329"/>
      <c r="L24" s="329"/>
      <c r="M24" s="328"/>
    </row>
    <row r="25" spans="1:13" ht="43.9" customHeight="1" x14ac:dyDescent="0.25">
      <c r="A25" s="727"/>
      <c r="B25" s="330">
        <v>6</v>
      </c>
      <c r="C25" s="721" t="s">
        <v>462</v>
      </c>
      <c r="D25" s="721"/>
      <c r="E25" s="721"/>
      <c r="F25" s="721"/>
      <c r="G25" s="722"/>
      <c r="H25" s="722"/>
      <c r="I25" s="722"/>
      <c r="J25" s="329"/>
      <c r="K25" s="329"/>
      <c r="L25" s="329"/>
      <c r="M25" s="328"/>
    </row>
    <row r="26" spans="1:13" ht="30" customHeight="1" x14ac:dyDescent="0.25">
      <c r="A26" s="724" t="s">
        <v>13</v>
      </c>
      <c r="B26" s="330">
        <v>7</v>
      </c>
      <c r="C26" s="721" t="s">
        <v>276</v>
      </c>
      <c r="D26" s="721"/>
      <c r="E26" s="721"/>
      <c r="F26" s="721"/>
      <c r="G26" s="722"/>
      <c r="H26" s="722"/>
      <c r="I26" s="722"/>
      <c r="J26" s="329"/>
      <c r="K26" s="329"/>
      <c r="L26" s="329"/>
      <c r="M26" s="328"/>
    </row>
    <row r="27" spans="1:13" ht="30" customHeight="1" x14ac:dyDescent="0.25">
      <c r="A27" s="724"/>
      <c r="B27" s="330">
        <v>8</v>
      </c>
      <c r="C27" s="721" t="s">
        <v>275</v>
      </c>
      <c r="D27" s="721"/>
      <c r="E27" s="721"/>
      <c r="F27" s="721"/>
      <c r="G27" s="722"/>
      <c r="H27" s="722"/>
      <c r="I27" s="722"/>
      <c r="J27" s="329"/>
      <c r="K27" s="329"/>
      <c r="L27" s="329"/>
      <c r="M27" s="328"/>
    </row>
    <row r="28" spans="1:13" ht="30" customHeight="1" x14ac:dyDescent="0.25">
      <c r="A28" s="724" t="s">
        <v>14</v>
      </c>
      <c r="B28" s="330">
        <v>9</v>
      </c>
      <c r="C28" s="721" t="s">
        <v>274</v>
      </c>
      <c r="D28" s="721"/>
      <c r="E28" s="721"/>
      <c r="F28" s="721"/>
      <c r="G28" s="722"/>
      <c r="H28" s="722"/>
      <c r="I28" s="722"/>
      <c r="J28" s="329"/>
      <c r="K28" s="329"/>
      <c r="L28" s="329"/>
      <c r="M28" s="328"/>
    </row>
    <row r="29" spans="1:13" ht="30" customHeight="1" thickBot="1" x14ac:dyDescent="0.3">
      <c r="A29" s="725"/>
      <c r="B29" s="327">
        <v>10</v>
      </c>
      <c r="C29" s="730" t="s">
        <v>273</v>
      </c>
      <c r="D29" s="730"/>
      <c r="E29" s="730"/>
      <c r="F29" s="730"/>
      <c r="G29" s="731"/>
      <c r="H29" s="731"/>
      <c r="I29" s="732"/>
      <c r="J29" s="325"/>
      <c r="K29" s="326"/>
      <c r="L29" s="325"/>
      <c r="M29" s="324"/>
    </row>
    <row r="30" spans="1:13" ht="15.75" customHeight="1" thickBot="1" x14ac:dyDescent="0.3">
      <c r="C30" s="323"/>
      <c r="D30" s="323"/>
      <c r="E30" s="323"/>
      <c r="F30" s="323"/>
      <c r="G30" s="322"/>
      <c r="H30" s="322"/>
      <c r="I30" s="96" t="s">
        <v>81</v>
      </c>
      <c r="J30" s="733">
        <f>SUM(J20:M29)</f>
        <v>0</v>
      </c>
      <c r="K30" s="733"/>
      <c r="L30" s="733"/>
      <c r="M30" s="734"/>
    </row>
    <row r="31" spans="1:13" ht="15.75" thickBot="1" x14ac:dyDescent="0.3">
      <c r="B31" s="321"/>
    </row>
    <row r="32" spans="1:13" ht="15.95" customHeight="1" x14ac:dyDescent="0.25">
      <c r="B32" s="321"/>
      <c r="I32" s="735" t="s">
        <v>272</v>
      </c>
      <c r="J32" s="736"/>
      <c r="K32" s="736"/>
      <c r="L32" s="736"/>
      <c r="M32" s="737"/>
    </row>
    <row r="33" spans="2:13" ht="15.75" thickBot="1" x14ac:dyDescent="0.3">
      <c r="B33" s="321"/>
      <c r="I33" s="90"/>
      <c r="J33" s="728">
        <f>J30</f>
        <v>0</v>
      </c>
      <c r="K33" s="728"/>
      <c r="L33" s="728"/>
      <c r="M33" s="729"/>
    </row>
  </sheetData>
  <sheetProtection algorithmName="SHA-512" hashValue="FdkUEbXDzMIiRRCJxibCXe6f1bR9MDIrlG6v0Q4QJC6ReETBGkNSyiJgTL+u+HxBYNY4Nhn4qMTz7fRYetXetg==" saltValue="jV+5O47gWb3ndKNHBaM0jA==" spinCount="100000" sheet="1" objects="1" scenarios="1"/>
  <dataConsolidate/>
  <mergeCells count="44">
    <mergeCell ref="J4:M4"/>
    <mergeCell ref="J3:M3"/>
    <mergeCell ref="G12:I12"/>
    <mergeCell ref="G14:I14"/>
    <mergeCell ref="A1:F1"/>
    <mergeCell ref="J1:L1"/>
    <mergeCell ref="J5:M5"/>
    <mergeCell ref="J6:M6"/>
    <mergeCell ref="A10:B10"/>
    <mergeCell ref="D8:M8"/>
    <mergeCell ref="G13:I13"/>
    <mergeCell ref="C19:F19"/>
    <mergeCell ref="G19:I19"/>
    <mergeCell ref="C20:F20"/>
    <mergeCell ref="G20:I20"/>
    <mergeCell ref="C13:F13"/>
    <mergeCell ref="C14:F14"/>
    <mergeCell ref="J33:M33"/>
    <mergeCell ref="C24:F24"/>
    <mergeCell ref="G24:I24"/>
    <mergeCell ref="C29:F29"/>
    <mergeCell ref="G29:I29"/>
    <mergeCell ref="J30:M30"/>
    <mergeCell ref="C28:F28"/>
    <mergeCell ref="G28:I28"/>
    <mergeCell ref="I32:M32"/>
    <mergeCell ref="C25:F25"/>
    <mergeCell ref="C26:F26"/>
    <mergeCell ref="G25:I25"/>
    <mergeCell ref="G26:I26"/>
    <mergeCell ref="C22:F22"/>
    <mergeCell ref="G22:I22"/>
    <mergeCell ref="J17:M17"/>
    <mergeCell ref="A26:A27"/>
    <mergeCell ref="A28:A29"/>
    <mergeCell ref="B18:I18"/>
    <mergeCell ref="C27:F27"/>
    <mergeCell ref="G27:I27"/>
    <mergeCell ref="A22:A25"/>
    <mergeCell ref="C23:F23"/>
    <mergeCell ref="G23:I23"/>
    <mergeCell ref="A20:A21"/>
    <mergeCell ref="C21:F21"/>
    <mergeCell ref="G21:I21"/>
  </mergeCells>
  <dataValidations count="1">
    <dataValidation type="list" allowBlank="1" showInputMessage="1" showErrorMessage="1" sqref="C30:F30">
      <formula1>HK_1</formula1>
    </dataValidation>
  </dataValidations>
  <pageMargins left="0.7" right="0.7" top="0.78740157499999996" bottom="0.78740157499999996" header="0.3" footer="0.3"/>
  <pageSetup paperSize="9" scale="67"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M156"/>
  <sheetViews>
    <sheetView showGridLines="0" topLeftCell="A125" zoomScaleNormal="100" workbookViewId="0">
      <selection activeCell="J144" sqref="J144:M144"/>
    </sheetView>
  </sheetViews>
  <sheetFormatPr baseColWidth="10" defaultColWidth="11.42578125" defaultRowHeight="15" x14ac:dyDescent="0.25"/>
  <cols>
    <col min="1" max="1" width="4.7109375" customWidth="1"/>
    <col min="2" max="2" width="5" customWidth="1"/>
    <col min="3" max="3" width="13.28515625" customWidth="1"/>
    <col min="4" max="4" width="8" customWidth="1"/>
    <col min="5" max="5" width="10.7109375" customWidth="1"/>
    <col min="6" max="6" width="13.28515625" customWidth="1"/>
    <col min="7" max="7" width="18.85546875" customWidth="1"/>
    <col min="8" max="8" width="21.5703125" customWidth="1"/>
    <col min="9" max="9" width="13.28515625" customWidth="1"/>
    <col min="10" max="13" width="5" customWidth="1"/>
    <col min="14" max="14" width="2.5703125" customWidth="1"/>
    <col min="15" max="15" width="1.42578125" customWidth="1"/>
    <col min="16" max="16" width="2" customWidth="1"/>
    <col min="17" max="17" width="1.85546875" customWidth="1"/>
    <col min="18" max="18" width="2.42578125" customWidth="1"/>
    <col min="19" max="19" width="1.42578125" customWidth="1"/>
    <col min="20" max="20" width="2.5703125" customWidth="1"/>
  </cols>
  <sheetData>
    <row r="1" spans="1:13" ht="15.75" customHeight="1" thickBot="1" x14ac:dyDescent="0.3">
      <c r="A1" s="592"/>
      <c r="B1" s="592"/>
      <c r="C1" s="592"/>
      <c r="D1" s="592"/>
      <c r="E1" s="592"/>
      <c r="F1" s="592"/>
      <c r="G1" s="273"/>
      <c r="H1" s="273"/>
      <c r="I1" s="273"/>
      <c r="J1" s="670" t="s">
        <v>46</v>
      </c>
      <c r="K1" s="671"/>
      <c r="L1" s="671"/>
      <c r="M1" s="274" t="str">
        <f>IF(QV_Jahr="","",QV_Jahr)</f>
        <v/>
      </c>
    </row>
    <row r="2" spans="1:13" ht="63.4" customHeight="1" thickBot="1" x14ac:dyDescent="0.3">
      <c r="A2" s="275"/>
      <c r="B2" s="276"/>
      <c r="C2" s="273"/>
      <c r="D2" s="273"/>
      <c r="E2" s="273"/>
      <c r="F2" s="273"/>
      <c r="G2" s="273"/>
      <c r="H2" s="273"/>
      <c r="I2" s="273"/>
      <c r="L2" s="273"/>
      <c r="M2" s="273"/>
    </row>
    <row r="3" spans="1:13" ht="15.4" customHeight="1" x14ac:dyDescent="0.25">
      <c r="A3" s="277" t="s">
        <v>47</v>
      </c>
      <c r="B3" s="276"/>
      <c r="C3" s="273"/>
      <c r="D3" s="273"/>
      <c r="E3" s="273"/>
      <c r="F3" s="273"/>
      <c r="G3" s="273"/>
      <c r="H3" s="273"/>
      <c r="I3" s="273"/>
      <c r="J3" s="596" t="s">
        <v>44</v>
      </c>
      <c r="K3" s="597"/>
      <c r="L3" s="597"/>
      <c r="M3" s="598"/>
    </row>
    <row r="4" spans="1:13" ht="15.4" customHeight="1" x14ac:dyDescent="0.25">
      <c r="A4" s="273" t="s">
        <v>48</v>
      </c>
      <c r="B4" s="276"/>
      <c r="C4" s="273"/>
      <c r="D4" s="273"/>
      <c r="E4" s="273"/>
      <c r="F4" s="273"/>
      <c r="G4" s="273"/>
      <c r="H4" s="273"/>
      <c r="I4" s="273"/>
      <c r="J4" s="486" t="str">
        <f>IF(K_Nummer="","",K_Nummer)</f>
        <v/>
      </c>
      <c r="K4" s="600"/>
      <c r="L4" s="600"/>
      <c r="M4" s="488"/>
    </row>
    <row r="5" spans="1:13" ht="18.399999999999999" customHeight="1" x14ac:dyDescent="0.35">
      <c r="A5" s="279" t="s">
        <v>294</v>
      </c>
      <c r="B5" s="276"/>
      <c r="C5" s="273"/>
      <c r="D5" s="273"/>
      <c r="E5" s="273"/>
      <c r="F5" s="273"/>
      <c r="G5" s="273"/>
      <c r="H5" s="273"/>
      <c r="I5" s="273"/>
      <c r="J5" s="741" t="s">
        <v>45</v>
      </c>
      <c r="K5" s="742"/>
      <c r="L5" s="742"/>
      <c r="M5" s="743"/>
    </row>
    <row r="6" spans="1:13" ht="15.4" customHeight="1" thickBot="1" x14ac:dyDescent="0.3">
      <c r="A6" s="273"/>
      <c r="B6" s="276"/>
      <c r="C6" s="273"/>
      <c r="D6" s="273"/>
      <c r="E6" s="273"/>
      <c r="F6" s="273"/>
      <c r="G6" s="273"/>
      <c r="H6" s="273"/>
      <c r="I6" s="273"/>
      <c r="J6" s="601" t="str">
        <f>IF(K_Name="","",K_Vorname&amp;" "&amp;K_Name)</f>
        <v/>
      </c>
      <c r="K6" s="602"/>
      <c r="L6" s="602"/>
      <c r="M6" s="603"/>
    </row>
    <row r="7" spans="1:13" ht="6.4" customHeight="1" x14ac:dyDescent="0.25">
      <c r="A7" s="273"/>
      <c r="B7" s="276"/>
      <c r="C7" s="273"/>
      <c r="D7" s="273"/>
      <c r="E7" s="273"/>
      <c r="F7" s="273"/>
      <c r="G7" s="273"/>
      <c r="H7" s="273"/>
      <c r="I7" s="273"/>
      <c r="J7" s="356"/>
      <c r="K7" s="356"/>
      <c r="L7" s="356"/>
      <c r="M7" s="356"/>
    </row>
    <row r="8" spans="1:13" ht="15.4" customHeight="1" x14ac:dyDescent="0.3">
      <c r="A8" s="283" t="s">
        <v>50</v>
      </c>
      <c r="B8" s="284"/>
      <c r="C8" s="276"/>
      <c r="D8" s="553" t="str">
        <f>IF(Titel_Aufg="","",Titel_Aufg)</f>
        <v/>
      </c>
      <c r="E8" s="554"/>
      <c r="F8" s="554"/>
      <c r="G8" s="554"/>
      <c r="H8" s="554"/>
      <c r="I8" s="554"/>
      <c r="J8" s="554"/>
      <c r="K8" s="554"/>
      <c r="L8" s="554"/>
      <c r="M8" s="555"/>
    </row>
    <row r="9" spans="1:13" ht="15.4" customHeight="1" x14ac:dyDescent="0.3">
      <c r="A9" s="284"/>
      <c r="B9" s="284"/>
      <c r="C9" s="276"/>
      <c r="D9" s="337"/>
      <c r="E9" s="337"/>
      <c r="F9" s="337"/>
      <c r="G9" s="337"/>
      <c r="H9" s="337"/>
      <c r="I9" s="337"/>
      <c r="J9" s="337"/>
      <c r="K9" s="337"/>
      <c r="L9" s="337"/>
      <c r="M9" s="337"/>
    </row>
    <row r="10" spans="1:13" ht="15.4" customHeight="1" x14ac:dyDescent="0.3">
      <c r="A10" s="744" t="s">
        <v>125</v>
      </c>
      <c r="B10" s="745"/>
      <c r="C10" s="357"/>
      <c r="D10" s="358"/>
      <c r="E10" s="353" t="s">
        <v>292</v>
      </c>
      <c r="F10" s="359"/>
      <c r="G10" s="343" t="s">
        <v>29</v>
      </c>
      <c r="H10" s="353" t="s">
        <v>291</v>
      </c>
      <c r="I10" s="352"/>
      <c r="J10" s="343" t="s">
        <v>32</v>
      </c>
      <c r="K10" s="337"/>
      <c r="L10" s="337"/>
      <c r="M10" s="337"/>
    </row>
    <row r="11" spans="1:13" ht="15.4" customHeight="1" thickBot="1" x14ac:dyDescent="0.35">
      <c r="A11" s="351"/>
      <c r="B11" s="351"/>
      <c r="C11" s="276"/>
      <c r="D11" s="337"/>
      <c r="E11" s="350"/>
      <c r="F11" s="337"/>
      <c r="G11" s="337"/>
      <c r="H11" s="350"/>
      <c r="I11" s="337"/>
      <c r="J11" s="337"/>
      <c r="K11" s="337"/>
      <c r="L11" s="337"/>
      <c r="M11" s="337"/>
    </row>
    <row r="12" spans="1:13" ht="15.4" customHeight="1" x14ac:dyDescent="0.3">
      <c r="A12" s="349"/>
      <c r="B12" s="348"/>
      <c r="C12" s="347"/>
      <c r="D12" s="346"/>
      <c r="E12" s="346"/>
      <c r="F12" s="346"/>
      <c r="G12" s="736" t="s">
        <v>290</v>
      </c>
      <c r="H12" s="736"/>
      <c r="I12" s="736"/>
      <c r="J12" s="95" t="s">
        <v>101</v>
      </c>
      <c r="K12" s="95" t="s">
        <v>102</v>
      </c>
      <c r="L12" s="346"/>
      <c r="M12" s="345"/>
    </row>
    <row r="13" spans="1:13" ht="15.4" customHeight="1" x14ac:dyDescent="0.3">
      <c r="A13" s="344"/>
      <c r="B13" s="284"/>
      <c r="C13" s="739" t="s">
        <v>289</v>
      </c>
      <c r="D13" s="739"/>
      <c r="E13" s="739"/>
      <c r="F13" s="739"/>
      <c r="G13" s="722"/>
      <c r="H13" s="722"/>
      <c r="I13" s="722"/>
      <c r="J13" s="238"/>
      <c r="K13" s="238"/>
      <c r="L13" s="343" t="s">
        <v>27</v>
      </c>
      <c r="M13" s="342"/>
    </row>
    <row r="14" spans="1:13" ht="15.4" customHeight="1" thickBot="1" x14ac:dyDescent="0.35">
      <c r="A14" s="341"/>
      <c r="B14" s="340"/>
      <c r="C14" s="740" t="s">
        <v>288</v>
      </c>
      <c r="D14" s="740"/>
      <c r="E14" s="740"/>
      <c r="F14" s="740"/>
      <c r="G14" s="731"/>
      <c r="H14" s="731"/>
      <c r="I14" s="731"/>
      <c r="J14" s="239"/>
      <c r="K14" s="239"/>
      <c r="L14" s="339" t="s">
        <v>27</v>
      </c>
      <c r="M14" s="338"/>
    </row>
    <row r="15" spans="1:13" ht="15.4" customHeight="1" x14ac:dyDescent="0.25">
      <c r="B15" s="360"/>
      <c r="C15" s="360"/>
      <c r="D15" s="360"/>
      <c r="E15" s="360"/>
      <c r="F15" s="361"/>
      <c r="G15" s="360"/>
      <c r="H15" s="360"/>
      <c r="I15" s="360"/>
      <c r="K15" s="362"/>
      <c r="L15" s="362"/>
      <c r="M15" s="362"/>
    </row>
    <row r="16" spans="1:13" ht="96.4" customHeight="1" x14ac:dyDescent="0.25">
      <c r="B16" s="363"/>
      <c r="C16" s="363"/>
      <c r="D16" s="363"/>
      <c r="E16" s="363"/>
      <c r="F16" s="361"/>
      <c r="G16" s="364"/>
      <c r="H16" s="364"/>
      <c r="I16" s="364"/>
      <c r="J16" s="764" t="s">
        <v>295</v>
      </c>
      <c r="K16" s="764" t="s">
        <v>296</v>
      </c>
      <c r="L16" s="764" t="s">
        <v>297</v>
      </c>
      <c r="M16" s="764" t="s">
        <v>298</v>
      </c>
    </row>
    <row r="17" spans="1:13" ht="24" customHeight="1" x14ac:dyDescent="0.25">
      <c r="J17" s="765"/>
      <c r="K17" s="765"/>
      <c r="L17" s="765"/>
      <c r="M17" s="765"/>
    </row>
    <row r="18" spans="1:13" ht="21.75" thickBot="1" x14ac:dyDescent="0.4">
      <c r="A18" s="279">
        <v>4</v>
      </c>
      <c r="B18" s="335" t="s">
        <v>299</v>
      </c>
      <c r="C18" s="273"/>
      <c r="D18" s="273"/>
      <c r="E18" s="273"/>
      <c r="F18" s="273"/>
      <c r="G18" s="273"/>
      <c r="H18" s="273"/>
      <c r="I18" s="273"/>
      <c r="J18" s="723" t="s">
        <v>300</v>
      </c>
      <c r="K18" s="723"/>
      <c r="L18" s="723"/>
      <c r="M18" s="723"/>
    </row>
    <row r="19" spans="1:13" ht="18.75" x14ac:dyDescent="0.3">
      <c r="A19" s="93" t="s">
        <v>21</v>
      </c>
      <c r="B19" s="726" t="s">
        <v>301</v>
      </c>
      <c r="C19" s="726"/>
      <c r="D19" s="726"/>
      <c r="E19" s="726"/>
      <c r="F19" s="726"/>
      <c r="G19" s="726"/>
      <c r="H19" s="726"/>
      <c r="I19" s="726"/>
      <c r="J19" s="365">
        <v>0</v>
      </c>
      <c r="K19" s="365">
        <v>1</v>
      </c>
      <c r="L19" s="365">
        <v>2</v>
      </c>
      <c r="M19" s="366">
        <v>3</v>
      </c>
    </row>
    <row r="20" spans="1:13" ht="5.85" customHeight="1" thickBot="1" x14ac:dyDescent="0.3"/>
    <row r="21" spans="1:13" x14ac:dyDescent="0.25">
      <c r="A21" s="109" t="s">
        <v>302</v>
      </c>
      <c r="B21" s="110"/>
      <c r="C21" s="110"/>
      <c r="D21" s="110"/>
      <c r="E21" s="110"/>
      <c r="F21" s="110"/>
      <c r="G21" s="110"/>
      <c r="H21" s="110"/>
      <c r="I21" s="111"/>
      <c r="J21" s="746"/>
      <c r="K21" s="747"/>
      <c r="L21" s="747"/>
      <c r="M21" s="748"/>
    </row>
    <row r="22" spans="1:13" ht="42.75" customHeight="1" x14ac:dyDescent="0.25">
      <c r="A22" s="755"/>
      <c r="B22" s="756"/>
      <c r="C22" s="756"/>
      <c r="D22" s="756"/>
      <c r="E22" s="756"/>
      <c r="F22" s="756"/>
      <c r="G22" s="756"/>
      <c r="H22" s="756"/>
      <c r="I22" s="757"/>
      <c r="J22" s="749"/>
      <c r="K22" s="750"/>
      <c r="L22" s="750"/>
      <c r="M22" s="751"/>
    </row>
    <row r="23" spans="1:13" ht="15.75" customHeight="1" x14ac:dyDescent="0.25">
      <c r="A23" s="367" t="s">
        <v>303</v>
      </c>
      <c r="B23" s="368"/>
      <c r="C23" s="368"/>
      <c r="D23" s="368"/>
      <c r="E23" s="368"/>
      <c r="F23" s="368"/>
      <c r="G23" s="368"/>
      <c r="H23" s="368"/>
      <c r="I23" s="369"/>
      <c r="J23" s="749"/>
      <c r="K23" s="750"/>
      <c r="L23" s="750"/>
      <c r="M23" s="751"/>
    </row>
    <row r="24" spans="1:13" ht="28.5" customHeight="1" x14ac:dyDescent="0.25">
      <c r="A24" s="758"/>
      <c r="B24" s="759"/>
      <c r="C24" s="759"/>
      <c r="D24" s="759"/>
      <c r="E24" s="759"/>
      <c r="F24" s="759"/>
      <c r="G24" s="759"/>
      <c r="H24" s="759"/>
      <c r="I24" s="760"/>
      <c r="J24" s="749"/>
      <c r="K24" s="750"/>
      <c r="L24" s="750"/>
      <c r="M24" s="751"/>
    </row>
    <row r="25" spans="1:13" ht="14.1" customHeight="1" x14ac:dyDescent="0.25">
      <c r="A25" s="106" t="s">
        <v>304</v>
      </c>
      <c r="B25" s="107"/>
      <c r="C25" s="107"/>
      <c r="D25" s="107"/>
      <c r="E25" s="107"/>
      <c r="F25" s="107"/>
      <c r="G25" s="107"/>
      <c r="H25" s="107"/>
      <c r="I25" s="108"/>
      <c r="J25" s="752"/>
      <c r="K25" s="753"/>
      <c r="L25" s="753"/>
      <c r="M25" s="754"/>
    </row>
    <row r="26" spans="1:13" ht="56.85" customHeight="1" thickBot="1" x14ac:dyDescent="0.3">
      <c r="A26" s="761"/>
      <c r="B26" s="762"/>
      <c r="C26" s="762"/>
      <c r="D26" s="762"/>
      <c r="E26" s="762"/>
      <c r="F26" s="762"/>
      <c r="G26" s="762"/>
      <c r="H26" s="762"/>
      <c r="I26" s="763"/>
      <c r="J26" s="370"/>
      <c r="K26" s="370"/>
      <c r="L26" s="370"/>
      <c r="M26" s="371"/>
    </row>
    <row r="27" spans="1:13" ht="5.65" customHeight="1" thickBot="1" x14ac:dyDescent="0.3">
      <c r="A27" s="372"/>
      <c r="B27" s="372"/>
      <c r="C27" s="372"/>
      <c r="D27" s="372"/>
      <c r="E27" s="372"/>
      <c r="F27" s="372"/>
      <c r="G27" s="372"/>
      <c r="H27" s="372"/>
      <c r="I27" s="372"/>
      <c r="J27" s="373"/>
      <c r="K27" s="373"/>
      <c r="L27" s="373"/>
      <c r="M27" s="373"/>
    </row>
    <row r="28" spans="1:13" x14ac:dyDescent="0.25">
      <c r="A28" s="109" t="s">
        <v>305</v>
      </c>
      <c r="B28" s="110"/>
      <c r="C28" s="110"/>
      <c r="D28" s="110"/>
      <c r="E28" s="110"/>
      <c r="F28" s="110"/>
      <c r="G28" s="110"/>
      <c r="H28" s="110"/>
      <c r="I28" s="111"/>
      <c r="J28" s="746"/>
      <c r="K28" s="747"/>
      <c r="L28" s="747"/>
      <c r="M28" s="748"/>
    </row>
    <row r="29" spans="1:13" ht="42.75" customHeight="1" x14ac:dyDescent="0.25">
      <c r="A29" s="755"/>
      <c r="B29" s="756"/>
      <c r="C29" s="756"/>
      <c r="D29" s="756"/>
      <c r="E29" s="756"/>
      <c r="F29" s="756"/>
      <c r="G29" s="756"/>
      <c r="H29" s="756"/>
      <c r="I29" s="757"/>
      <c r="J29" s="749"/>
      <c r="K29" s="750"/>
      <c r="L29" s="750"/>
      <c r="M29" s="751"/>
    </row>
    <row r="30" spans="1:13" ht="15.75" customHeight="1" x14ac:dyDescent="0.25">
      <c r="A30" s="367" t="s">
        <v>303</v>
      </c>
      <c r="B30" s="368"/>
      <c r="C30" s="368"/>
      <c r="D30" s="368"/>
      <c r="E30" s="368"/>
      <c r="F30" s="368"/>
      <c r="G30" s="368"/>
      <c r="H30" s="368"/>
      <c r="I30" s="369"/>
      <c r="J30" s="749"/>
      <c r="K30" s="750"/>
      <c r="L30" s="750"/>
      <c r="M30" s="751"/>
    </row>
    <row r="31" spans="1:13" ht="28.5" customHeight="1" x14ac:dyDescent="0.25">
      <c r="A31" s="758"/>
      <c r="B31" s="759"/>
      <c r="C31" s="759"/>
      <c r="D31" s="759"/>
      <c r="E31" s="759"/>
      <c r="F31" s="759"/>
      <c r="G31" s="759"/>
      <c r="H31" s="759"/>
      <c r="I31" s="760"/>
      <c r="J31" s="749"/>
      <c r="K31" s="750"/>
      <c r="L31" s="750"/>
      <c r="M31" s="751"/>
    </row>
    <row r="32" spans="1:13" ht="14.1" customHeight="1" x14ac:dyDescent="0.25">
      <c r="A32" s="106" t="s">
        <v>304</v>
      </c>
      <c r="B32" s="107"/>
      <c r="C32" s="107"/>
      <c r="D32" s="107"/>
      <c r="E32" s="107"/>
      <c r="F32" s="107"/>
      <c r="G32" s="107"/>
      <c r="H32" s="107"/>
      <c r="I32" s="108"/>
      <c r="J32" s="752"/>
      <c r="K32" s="753"/>
      <c r="L32" s="753"/>
      <c r="M32" s="754"/>
    </row>
    <row r="33" spans="1:13" ht="56.85" customHeight="1" thickBot="1" x14ac:dyDescent="0.3">
      <c r="A33" s="761"/>
      <c r="B33" s="762"/>
      <c r="C33" s="762"/>
      <c r="D33" s="762"/>
      <c r="E33" s="762"/>
      <c r="F33" s="762"/>
      <c r="G33" s="762"/>
      <c r="H33" s="762"/>
      <c r="I33" s="763"/>
      <c r="J33" s="370"/>
      <c r="K33" s="370"/>
      <c r="L33" s="370"/>
      <c r="M33" s="371"/>
    </row>
    <row r="34" spans="1:13" ht="5.85" customHeight="1" thickBot="1" x14ac:dyDescent="0.3">
      <c r="A34" s="320"/>
      <c r="B34" s="320"/>
      <c r="C34" s="320"/>
      <c r="D34" s="320"/>
      <c r="E34" s="320"/>
      <c r="F34" s="320"/>
      <c r="G34" s="320"/>
      <c r="H34" s="320"/>
      <c r="I34" s="320"/>
    </row>
    <row r="35" spans="1:13" x14ac:dyDescent="0.25">
      <c r="A35" s="109" t="s">
        <v>306</v>
      </c>
      <c r="B35" s="110"/>
      <c r="C35" s="110"/>
      <c r="D35" s="110"/>
      <c r="E35" s="110"/>
      <c r="F35" s="110"/>
      <c r="G35" s="110"/>
      <c r="H35" s="110"/>
      <c r="I35" s="111"/>
      <c r="J35" s="746"/>
      <c r="K35" s="747"/>
      <c r="L35" s="747"/>
      <c r="M35" s="748"/>
    </row>
    <row r="36" spans="1:13" ht="42.75" customHeight="1" x14ac:dyDescent="0.25">
      <c r="A36" s="755"/>
      <c r="B36" s="756"/>
      <c r="C36" s="756"/>
      <c r="D36" s="756"/>
      <c r="E36" s="756"/>
      <c r="F36" s="756"/>
      <c r="G36" s="756"/>
      <c r="H36" s="756"/>
      <c r="I36" s="757"/>
      <c r="J36" s="749"/>
      <c r="K36" s="750"/>
      <c r="L36" s="750"/>
      <c r="M36" s="751"/>
    </row>
    <row r="37" spans="1:13" ht="15.75" customHeight="1" x14ac:dyDescent="0.25">
      <c r="A37" s="367" t="s">
        <v>303</v>
      </c>
      <c r="B37" s="368"/>
      <c r="C37" s="368"/>
      <c r="D37" s="368"/>
      <c r="E37" s="368"/>
      <c r="F37" s="368"/>
      <c r="G37" s="368"/>
      <c r="H37" s="368"/>
      <c r="I37" s="369"/>
      <c r="J37" s="749"/>
      <c r="K37" s="750"/>
      <c r="L37" s="750"/>
      <c r="M37" s="751"/>
    </row>
    <row r="38" spans="1:13" ht="28.5" customHeight="1" x14ac:dyDescent="0.25">
      <c r="A38" s="758"/>
      <c r="B38" s="759"/>
      <c r="C38" s="759"/>
      <c r="D38" s="759"/>
      <c r="E38" s="759"/>
      <c r="F38" s="759"/>
      <c r="G38" s="759"/>
      <c r="H38" s="759"/>
      <c r="I38" s="760"/>
      <c r="J38" s="749"/>
      <c r="K38" s="750"/>
      <c r="L38" s="750"/>
      <c r="M38" s="751"/>
    </row>
    <row r="39" spans="1:13" ht="14.1" customHeight="1" x14ac:dyDescent="0.25">
      <c r="A39" s="106" t="s">
        <v>304</v>
      </c>
      <c r="B39" s="107"/>
      <c r="C39" s="107"/>
      <c r="D39" s="107"/>
      <c r="E39" s="107"/>
      <c r="F39" s="107"/>
      <c r="G39" s="107"/>
      <c r="H39" s="107"/>
      <c r="I39" s="108"/>
      <c r="J39" s="752"/>
      <c r="K39" s="753"/>
      <c r="L39" s="753"/>
      <c r="M39" s="754"/>
    </row>
    <row r="40" spans="1:13" ht="56.85" customHeight="1" thickBot="1" x14ac:dyDescent="0.3">
      <c r="A40" s="761"/>
      <c r="B40" s="762"/>
      <c r="C40" s="762"/>
      <c r="D40" s="762"/>
      <c r="E40" s="762"/>
      <c r="F40" s="762"/>
      <c r="G40" s="762"/>
      <c r="H40" s="762"/>
      <c r="I40" s="763"/>
      <c r="J40" s="370"/>
      <c r="K40" s="370"/>
      <c r="L40" s="370"/>
      <c r="M40" s="371"/>
    </row>
    <row r="41" spans="1:13" ht="5.85" customHeight="1" thickBot="1" x14ac:dyDescent="0.3">
      <c r="A41" s="320"/>
      <c r="B41" s="320"/>
      <c r="C41" s="320"/>
      <c r="D41" s="320"/>
      <c r="E41" s="320"/>
      <c r="F41" s="320"/>
      <c r="G41" s="320"/>
      <c r="H41" s="320"/>
      <c r="I41" s="320"/>
    </row>
    <row r="42" spans="1:13" x14ac:dyDescent="0.25">
      <c r="A42" s="109" t="s">
        <v>307</v>
      </c>
      <c r="B42" s="110"/>
      <c r="C42" s="110"/>
      <c r="D42" s="110"/>
      <c r="E42" s="110"/>
      <c r="F42" s="110"/>
      <c r="G42" s="110"/>
      <c r="H42" s="110"/>
      <c r="I42" s="111"/>
      <c r="J42" s="746"/>
      <c r="K42" s="747"/>
      <c r="L42" s="747"/>
      <c r="M42" s="748"/>
    </row>
    <row r="43" spans="1:13" ht="42.75" customHeight="1" x14ac:dyDescent="0.25">
      <c r="A43" s="755"/>
      <c r="B43" s="756"/>
      <c r="C43" s="756"/>
      <c r="D43" s="756"/>
      <c r="E43" s="756"/>
      <c r="F43" s="756"/>
      <c r="G43" s="756"/>
      <c r="H43" s="756"/>
      <c r="I43" s="757"/>
      <c r="J43" s="749"/>
      <c r="K43" s="750"/>
      <c r="L43" s="750"/>
      <c r="M43" s="751"/>
    </row>
    <row r="44" spans="1:13" ht="15.75" customHeight="1" x14ac:dyDescent="0.25">
      <c r="A44" s="367" t="s">
        <v>303</v>
      </c>
      <c r="B44" s="368"/>
      <c r="C44" s="368"/>
      <c r="D44" s="368"/>
      <c r="E44" s="368"/>
      <c r="F44" s="368"/>
      <c r="G44" s="368"/>
      <c r="H44" s="368"/>
      <c r="I44" s="369"/>
      <c r="J44" s="749"/>
      <c r="K44" s="750"/>
      <c r="L44" s="750"/>
      <c r="M44" s="751"/>
    </row>
    <row r="45" spans="1:13" ht="28.5" customHeight="1" x14ac:dyDescent="0.25">
      <c r="A45" s="758"/>
      <c r="B45" s="759"/>
      <c r="C45" s="759"/>
      <c r="D45" s="759"/>
      <c r="E45" s="759"/>
      <c r="F45" s="759"/>
      <c r="G45" s="759"/>
      <c r="H45" s="759"/>
      <c r="I45" s="760"/>
      <c r="J45" s="749"/>
      <c r="K45" s="750"/>
      <c r="L45" s="750"/>
      <c r="M45" s="751"/>
    </row>
    <row r="46" spans="1:13" ht="14.1" customHeight="1" x14ac:dyDescent="0.25">
      <c r="A46" s="106" t="s">
        <v>304</v>
      </c>
      <c r="B46" s="107"/>
      <c r="C46" s="107"/>
      <c r="D46" s="107"/>
      <c r="E46" s="107"/>
      <c r="F46" s="107"/>
      <c r="G46" s="107"/>
      <c r="H46" s="107"/>
      <c r="I46" s="108"/>
      <c r="J46" s="752"/>
      <c r="K46" s="753"/>
      <c r="L46" s="753"/>
      <c r="M46" s="754"/>
    </row>
    <row r="47" spans="1:13" ht="56.85" customHeight="1" thickBot="1" x14ac:dyDescent="0.3">
      <c r="A47" s="761"/>
      <c r="B47" s="762"/>
      <c r="C47" s="762"/>
      <c r="D47" s="762"/>
      <c r="E47" s="762"/>
      <c r="F47" s="762"/>
      <c r="G47" s="762"/>
      <c r="H47" s="762"/>
      <c r="I47" s="763"/>
      <c r="J47" s="370"/>
      <c r="K47" s="370"/>
      <c r="L47" s="370"/>
      <c r="M47" s="371"/>
    </row>
    <row r="48" spans="1:13" ht="5.85" customHeight="1" thickBot="1" x14ac:dyDescent="0.3">
      <c r="A48" s="320"/>
      <c r="B48" s="320"/>
      <c r="C48" s="320"/>
      <c r="D48" s="320"/>
      <c r="E48" s="320"/>
      <c r="F48" s="320"/>
      <c r="G48" s="320"/>
      <c r="H48" s="320"/>
      <c r="I48" s="320"/>
    </row>
    <row r="49" spans="1:13" x14ac:dyDescent="0.25">
      <c r="A49" s="109" t="s">
        <v>308</v>
      </c>
      <c r="B49" s="110"/>
      <c r="C49" s="110"/>
      <c r="D49" s="110"/>
      <c r="E49" s="110"/>
      <c r="F49" s="110"/>
      <c r="G49" s="110"/>
      <c r="H49" s="110"/>
      <c r="I49" s="111"/>
      <c r="J49" s="746"/>
      <c r="K49" s="747"/>
      <c r="L49" s="747"/>
      <c r="M49" s="748"/>
    </row>
    <row r="50" spans="1:13" ht="42.75" customHeight="1" x14ac:dyDescent="0.25">
      <c r="A50" s="755"/>
      <c r="B50" s="756"/>
      <c r="C50" s="756"/>
      <c r="D50" s="756"/>
      <c r="E50" s="756"/>
      <c r="F50" s="756"/>
      <c r="G50" s="756"/>
      <c r="H50" s="756"/>
      <c r="I50" s="757"/>
      <c r="J50" s="749"/>
      <c r="K50" s="750"/>
      <c r="L50" s="750"/>
      <c r="M50" s="751"/>
    </row>
    <row r="51" spans="1:13" ht="15.75" customHeight="1" x14ac:dyDescent="0.25">
      <c r="A51" s="367" t="s">
        <v>303</v>
      </c>
      <c r="B51" s="368"/>
      <c r="C51" s="368"/>
      <c r="D51" s="368"/>
      <c r="E51" s="368"/>
      <c r="F51" s="368"/>
      <c r="G51" s="368"/>
      <c r="H51" s="368"/>
      <c r="I51" s="369"/>
      <c r="J51" s="749"/>
      <c r="K51" s="750"/>
      <c r="L51" s="750"/>
      <c r="M51" s="751"/>
    </row>
    <row r="52" spans="1:13" ht="28.5" customHeight="1" x14ac:dyDescent="0.25">
      <c r="A52" s="758"/>
      <c r="B52" s="759"/>
      <c r="C52" s="759"/>
      <c r="D52" s="759"/>
      <c r="E52" s="759"/>
      <c r="F52" s="759"/>
      <c r="G52" s="759"/>
      <c r="H52" s="759"/>
      <c r="I52" s="760"/>
      <c r="J52" s="749"/>
      <c r="K52" s="750"/>
      <c r="L52" s="750"/>
      <c r="M52" s="751"/>
    </row>
    <row r="53" spans="1:13" ht="14.1" customHeight="1" x14ac:dyDescent="0.25">
      <c r="A53" s="106" t="s">
        <v>304</v>
      </c>
      <c r="B53" s="107"/>
      <c r="C53" s="107"/>
      <c r="D53" s="107"/>
      <c r="E53" s="107"/>
      <c r="F53" s="107"/>
      <c r="G53" s="107"/>
      <c r="H53" s="107"/>
      <c r="I53" s="108"/>
      <c r="J53" s="752"/>
      <c r="K53" s="753"/>
      <c r="L53" s="753"/>
      <c r="M53" s="754"/>
    </row>
    <row r="54" spans="1:13" ht="56.85" customHeight="1" thickBot="1" x14ac:dyDescent="0.3">
      <c r="A54" s="761"/>
      <c r="B54" s="762"/>
      <c r="C54" s="762"/>
      <c r="D54" s="762"/>
      <c r="E54" s="762"/>
      <c r="F54" s="762"/>
      <c r="G54" s="762"/>
      <c r="H54" s="762"/>
      <c r="I54" s="763"/>
      <c r="J54" s="370"/>
      <c r="K54" s="370"/>
      <c r="L54" s="370"/>
      <c r="M54" s="371"/>
    </row>
    <row r="55" spans="1:13" ht="5.85" customHeight="1" thickBot="1" x14ac:dyDescent="0.3">
      <c r="A55" s="320"/>
      <c r="B55" s="320"/>
      <c r="C55" s="320"/>
      <c r="D55" s="320"/>
      <c r="E55" s="320"/>
      <c r="F55" s="320"/>
      <c r="G55" s="320"/>
      <c r="H55" s="320"/>
      <c r="I55" s="320"/>
    </row>
    <row r="56" spans="1:13" x14ac:dyDescent="0.25">
      <c r="A56" s="109" t="s">
        <v>309</v>
      </c>
      <c r="B56" s="110"/>
      <c r="C56" s="110"/>
      <c r="D56" s="110"/>
      <c r="E56" s="110"/>
      <c r="F56" s="110"/>
      <c r="G56" s="110"/>
      <c r="H56" s="110"/>
      <c r="I56" s="111"/>
      <c r="J56" s="746"/>
      <c r="K56" s="747"/>
      <c r="L56" s="747"/>
      <c r="M56" s="748"/>
    </row>
    <row r="57" spans="1:13" ht="42.75" customHeight="1" x14ac:dyDescent="0.25">
      <c r="A57" s="755"/>
      <c r="B57" s="756"/>
      <c r="C57" s="756"/>
      <c r="D57" s="756"/>
      <c r="E57" s="756"/>
      <c r="F57" s="756"/>
      <c r="G57" s="756"/>
      <c r="H57" s="756"/>
      <c r="I57" s="757"/>
      <c r="J57" s="749"/>
      <c r="K57" s="750"/>
      <c r="L57" s="750"/>
      <c r="M57" s="751"/>
    </row>
    <row r="58" spans="1:13" ht="15.75" customHeight="1" x14ac:dyDescent="0.25">
      <c r="A58" s="367" t="s">
        <v>303</v>
      </c>
      <c r="B58" s="368"/>
      <c r="C58" s="368"/>
      <c r="D58" s="368"/>
      <c r="E58" s="368"/>
      <c r="F58" s="368"/>
      <c r="G58" s="368"/>
      <c r="H58" s="368"/>
      <c r="I58" s="369"/>
      <c r="J58" s="749"/>
      <c r="K58" s="750"/>
      <c r="L58" s="750"/>
      <c r="M58" s="751"/>
    </row>
    <row r="59" spans="1:13" ht="28.5" customHeight="1" x14ac:dyDescent="0.25">
      <c r="A59" s="758"/>
      <c r="B59" s="759"/>
      <c r="C59" s="759"/>
      <c r="D59" s="759"/>
      <c r="E59" s="759"/>
      <c r="F59" s="759"/>
      <c r="G59" s="759"/>
      <c r="H59" s="759"/>
      <c r="I59" s="760"/>
      <c r="J59" s="749"/>
      <c r="K59" s="750"/>
      <c r="L59" s="750"/>
      <c r="M59" s="751"/>
    </row>
    <row r="60" spans="1:13" ht="14.1" customHeight="1" x14ac:dyDescent="0.25">
      <c r="A60" s="106" t="s">
        <v>304</v>
      </c>
      <c r="B60" s="107"/>
      <c r="C60" s="107"/>
      <c r="D60" s="107"/>
      <c r="E60" s="107"/>
      <c r="F60" s="107"/>
      <c r="G60" s="107"/>
      <c r="H60" s="107"/>
      <c r="I60" s="108"/>
      <c r="J60" s="752"/>
      <c r="K60" s="753"/>
      <c r="L60" s="753"/>
      <c r="M60" s="754"/>
    </row>
    <row r="61" spans="1:13" ht="56.65" customHeight="1" thickBot="1" x14ac:dyDescent="0.3">
      <c r="A61" s="761"/>
      <c r="B61" s="762"/>
      <c r="C61" s="762"/>
      <c r="D61" s="762"/>
      <c r="E61" s="762"/>
      <c r="F61" s="762"/>
      <c r="G61" s="762"/>
      <c r="H61" s="762"/>
      <c r="I61" s="763"/>
      <c r="J61" s="370"/>
      <c r="K61" s="370"/>
      <c r="L61" s="370"/>
      <c r="M61" s="371"/>
    </row>
    <row r="62" spans="1:13" ht="5.85" customHeight="1" thickBot="1" x14ac:dyDescent="0.3">
      <c r="A62" s="320"/>
      <c r="B62" s="320"/>
      <c r="C62" s="320"/>
      <c r="D62" s="320"/>
      <c r="E62" s="320"/>
      <c r="F62" s="320"/>
      <c r="G62" s="320"/>
      <c r="H62" s="320"/>
      <c r="I62" s="320"/>
    </row>
    <row r="63" spans="1:13" x14ac:dyDescent="0.25">
      <c r="A63" s="109" t="s">
        <v>310</v>
      </c>
      <c r="B63" s="110"/>
      <c r="C63" s="110"/>
      <c r="D63" s="110"/>
      <c r="E63" s="110"/>
      <c r="F63" s="110"/>
      <c r="G63" s="110"/>
      <c r="H63" s="110"/>
      <c r="I63" s="111"/>
      <c r="J63" s="746"/>
      <c r="K63" s="747"/>
      <c r="L63" s="747"/>
      <c r="M63" s="748"/>
    </row>
    <row r="64" spans="1:13" ht="42.75" customHeight="1" x14ac:dyDescent="0.25">
      <c r="A64" s="755"/>
      <c r="B64" s="756"/>
      <c r="C64" s="756"/>
      <c r="D64" s="756"/>
      <c r="E64" s="756"/>
      <c r="F64" s="756"/>
      <c r="G64" s="756"/>
      <c r="H64" s="756"/>
      <c r="I64" s="757"/>
      <c r="J64" s="749"/>
      <c r="K64" s="750"/>
      <c r="L64" s="750"/>
      <c r="M64" s="751"/>
    </row>
    <row r="65" spans="1:13" ht="15.75" customHeight="1" x14ac:dyDescent="0.25">
      <c r="A65" s="367" t="s">
        <v>23</v>
      </c>
      <c r="B65" s="368"/>
      <c r="C65" s="368"/>
      <c r="D65" s="368"/>
      <c r="E65" s="368"/>
      <c r="F65" s="368"/>
      <c r="G65" s="368"/>
      <c r="H65" s="368"/>
      <c r="I65" s="369"/>
      <c r="J65" s="749"/>
      <c r="K65" s="750"/>
      <c r="L65" s="750"/>
      <c r="M65" s="751"/>
    </row>
    <row r="66" spans="1:13" ht="28.5" customHeight="1" x14ac:dyDescent="0.25">
      <c r="A66" s="758"/>
      <c r="B66" s="759"/>
      <c r="C66" s="759"/>
      <c r="D66" s="759"/>
      <c r="E66" s="759"/>
      <c r="F66" s="759"/>
      <c r="G66" s="759"/>
      <c r="H66" s="759"/>
      <c r="I66" s="760"/>
      <c r="J66" s="749"/>
      <c r="K66" s="750"/>
      <c r="L66" s="750"/>
      <c r="M66" s="751"/>
    </row>
    <row r="67" spans="1:13" ht="14.1" customHeight="1" x14ac:dyDescent="0.25">
      <c r="A67" s="106" t="s">
        <v>304</v>
      </c>
      <c r="B67" s="107"/>
      <c r="C67" s="107"/>
      <c r="D67" s="107"/>
      <c r="E67" s="107"/>
      <c r="F67" s="107"/>
      <c r="G67" s="107"/>
      <c r="H67" s="107"/>
      <c r="I67" s="108"/>
      <c r="J67" s="752"/>
      <c r="K67" s="753"/>
      <c r="L67" s="753"/>
      <c r="M67" s="754"/>
    </row>
    <row r="68" spans="1:13" ht="56.85" customHeight="1" thickBot="1" x14ac:dyDescent="0.3">
      <c r="A68" s="761"/>
      <c r="B68" s="762"/>
      <c r="C68" s="762"/>
      <c r="D68" s="762"/>
      <c r="E68" s="762"/>
      <c r="F68" s="762"/>
      <c r="G68" s="762"/>
      <c r="H68" s="762"/>
      <c r="I68" s="763"/>
      <c r="J68" s="370"/>
      <c r="K68" s="370"/>
      <c r="L68" s="370"/>
      <c r="M68" s="371"/>
    </row>
    <row r="69" spans="1:13" ht="5.85" customHeight="1" thickBot="1" x14ac:dyDescent="0.3">
      <c r="A69" s="320"/>
      <c r="B69" s="320"/>
      <c r="C69" s="320"/>
      <c r="D69" s="320"/>
      <c r="E69" s="320"/>
      <c r="F69" s="320"/>
      <c r="G69" s="320"/>
      <c r="H69" s="320"/>
      <c r="I69" s="320"/>
    </row>
    <row r="70" spans="1:13" x14ac:dyDescent="0.25">
      <c r="A70" s="109" t="s">
        <v>311</v>
      </c>
      <c r="B70" s="110"/>
      <c r="C70" s="110"/>
      <c r="D70" s="110"/>
      <c r="E70" s="110"/>
      <c r="F70" s="110"/>
      <c r="G70" s="110"/>
      <c r="H70" s="110"/>
      <c r="I70" s="111"/>
      <c r="J70" s="746"/>
      <c r="K70" s="747"/>
      <c r="L70" s="747"/>
      <c r="M70" s="748"/>
    </row>
    <row r="71" spans="1:13" ht="42.75" customHeight="1" x14ac:dyDescent="0.25">
      <c r="A71" s="755"/>
      <c r="B71" s="756"/>
      <c r="C71" s="756"/>
      <c r="D71" s="756"/>
      <c r="E71" s="756"/>
      <c r="F71" s="756"/>
      <c r="G71" s="756"/>
      <c r="H71" s="756"/>
      <c r="I71" s="757"/>
      <c r="J71" s="749"/>
      <c r="K71" s="750"/>
      <c r="L71" s="750"/>
      <c r="M71" s="751"/>
    </row>
    <row r="72" spans="1:13" ht="15.75" customHeight="1" x14ac:dyDescent="0.25">
      <c r="A72" s="367" t="s">
        <v>303</v>
      </c>
      <c r="B72" s="368"/>
      <c r="C72" s="368"/>
      <c r="D72" s="368"/>
      <c r="E72" s="368"/>
      <c r="F72" s="368"/>
      <c r="G72" s="368"/>
      <c r="H72" s="368"/>
      <c r="I72" s="369"/>
      <c r="J72" s="749"/>
      <c r="K72" s="750"/>
      <c r="L72" s="750"/>
      <c r="M72" s="751"/>
    </row>
    <row r="73" spans="1:13" ht="28.5" customHeight="1" x14ac:dyDescent="0.25">
      <c r="A73" s="758"/>
      <c r="B73" s="759"/>
      <c r="C73" s="759"/>
      <c r="D73" s="759"/>
      <c r="E73" s="759"/>
      <c r="F73" s="759"/>
      <c r="G73" s="759"/>
      <c r="H73" s="759"/>
      <c r="I73" s="760"/>
      <c r="J73" s="749"/>
      <c r="K73" s="750"/>
      <c r="L73" s="750"/>
      <c r="M73" s="751"/>
    </row>
    <row r="74" spans="1:13" ht="14.1" customHeight="1" x14ac:dyDescent="0.25">
      <c r="A74" s="106" t="s">
        <v>304</v>
      </c>
      <c r="B74" s="107"/>
      <c r="C74" s="107"/>
      <c r="D74" s="107"/>
      <c r="E74" s="107"/>
      <c r="F74" s="107"/>
      <c r="G74" s="107"/>
      <c r="H74" s="107"/>
      <c r="I74" s="108"/>
      <c r="J74" s="752"/>
      <c r="K74" s="753"/>
      <c r="L74" s="753"/>
      <c r="M74" s="754"/>
    </row>
    <row r="75" spans="1:13" ht="56.85" customHeight="1" thickBot="1" x14ac:dyDescent="0.3">
      <c r="A75" s="761"/>
      <c r="B75" s="762"/>
      <c r="C75" s="762"/>
      <c r="D75" s="762"/>
      <c r="E75" s="762"/>
      <c r="F75" s="762"/>
      <c r="G75" s="762"/>
      <c r="H75" s="762"/>
      <c r="I75" s="763"/>
      <c r="J75" s="370"/>
      <c r="K75" s="370"/>
      <c r="L75" s="370"/>
      <c r="M75" s="371"/>
    </row>
    <row r="76" spans="1:13" ht="5.85" customHeight="1" thickBot="1" x14ac:dyDescent="0.3">
      <c r="A76" s="320"/>
      <c r="B76" s="320"/>
      <c r="C76" s="320"/>
      <c r="D76" s="320"/>
      <c r="E76" s="320"/>
      <c r="F76" s="320"/>
      <c r="G76" s="320"/>
      <c r="H76" s="320"/>
      <c r="I76" s="320"/>
    </row>
    <row r="77" spans="1:13" x14ac:dyDescent="0.25">
      <c r="A77" s="109" t="s">
        <v>312</v>
      </c>
      <c r="B77" s="110"/>
      <c r="C77" s="110"/>
      <c r="D77" s="110"/>
      <c r="E77" s="110"/>
      <c r="F77" s="110"/>
      <c r="G77" s="110"/>
      <c r="H77" s="110"/>
      <c r="I77" s="111"/>
      <c r="J77" s="746"/>
      <c r="K77" s="747"/>
      <c r="L77" s="747"/>
      <c r="M77" s="748"/>
    </row>
    <row r="78" spans="1:13" ht="42.75" customHeight="1" x14ac:dyDescent="0.25">
      <c r="A78" s="755"/>
      <c r="B78" s="756"/>
      <c r="C78" s="756"/>
      <c r="D78" s="756"/>
      <c r="E78" s="756"/>
      <c r="F78" s="756"/>
      <c r="G78" s="756"/>
      <c r="H78" s="756"/>
      <c r="I78" s="757"/>
      <c r="J78" s="749"/>
      <c r="K78" s="750"/>
      <c r="L78" s="750"/>
      <c r="M78" s="751"/>
    </row>
    <row r="79" spans="1:13" ht="15.75" customHeight="1" x14ac:dyDescent="0.25">
      <c r="A79" s="367" t="s">
        <v>303</v>
      </c>
      <c r="B79" s="368"/>
      <c r="C79" s="368"/>
      <c r="D79" s="368"/>
      <c r="E79" s="368"/>
      <c r="F79" s="368"/>
      <c r="G79" s="368"/>
      <c r="H79" s="368"/>
      <c r="I79" s="369"/>
      <c r="J79" s="749"/>
      <c r="K79" s="750"/>
      <c r="L79" s="750"/>
      <c r="M79" s="751"/>
    </row>
    <row r="80" spans="1:13" ht="28.5" customHeight="1" x14ac:dyDescent="0.25">
      <c r="A80" s="758"/>
      <c r="B80" s="759"/>
      <c r="C80" s="759"/>
      <c r="D80" s="759"/>
      <c r="E80" s="759"/>
      <c r="F80" s="759"/>
      <c r="G80" s="759"/>
      <c r="H80" s="759"/>
      <c r="I80" s="760"/>
      <c r="J80" s="749"/>
      <c r="K80" s="750"/>
      <c r="L80" s="750"/>
      <c r="M80" s="751"/>
    </row>
    <row r="81" spans="1:13" ht="14.1" customHeight="1" x14ac:dyDescent="0.25">
      <c r="A81" s="106" t="s">
        <v>304</v>
      </c>
      <c r="B81" s="107"/>
      <c r="C81" s="107"/>
      <c r="D81" s="107"/>
      <c r="E81" s="107"/>
      <c r="F81" s="107"/>
      <c r="G81" s="107"/>
      <c r="H81" s="107"/>
      <c r="I81" s="108"/>
      <c r="J81" s="752"/>
      <c r="K81" s="753"/>
      <c r="L81" s="753"/>
      <c r="M81" s="754"/>
    </row>
    <row r="82" spans="1:13" ht="56.85" customHeight="1" thickBot="1" x14ac:dyDescent="0.3">
      <c r="A82" s="761"/>
      <c r="B82" s="762"/>
      <c r="C82" s="762"/>
      <c r="D82" s="762"/>
      <c r="E82" s="762"/>
      <c r="F82" s="762"/>
      <c r="G82" s="762"/>
      <c r="H82" s="762"/>
      <c r="I82" s="763"/>
      <c r="J82" s="370"/>
      <c r="K82" s="370"/>
      <c r="L82" s="370"/>
      <c r="M82" s="371"/>
    </row>
    <row r="83" spans="1:13" ht="5.85" customHeight="1" thickBot="1" x14ac:dyDescent="0.3">
      <c r="A83" s="320"/>
      <c r="B83" s="320"/>
      <c r="C83" s="320"/>
      <c r="D83" s="320"/>
      <c r="E83" s="320"/>
      <c r="F83" s="320"/>
      <c r="G83" s="320"/>
      <c r="H83" s="320"/>
      <c r="I83" s="320"/>
    </row>
    <row r="84" spans="1:13" x14ac:dyDescent="0.25">
      <c r="A84" s="109" t="s">
        <v>313</v>
      </c>
      <c r="B84" s="110"/>
      <c r="C84" s="110"/>
      <c r="D84" s="110"/>
      <c r="E84" s="110"/>
      <c r="F84" s="110"/>
      <c r="G84" s="110"/>
      <c r="H84" s="110"/>
      <c r="I84" s="111"/>
      <c r="J84" s="746"/>
      <c r="K84" s="747"/>
      <c r="L84" s="747"/>
      <c r="M84" s="748"/>
    </row>
    <row r="85" spans="1:13" ht="42.75" customHeight="1" x14ac:dyDescent="0.25">
      <c r="A85" s="755"/>
      <c r="B85" s="756"/>
      <c r="C85" s="756"/>
      <c r="D85" s="756"/>
      <c r="E85" s="756"/>
      <c r="F85" s="756"/>
      <c r="G85" s="756"/>
      <c r="H85" s="756"/>
      <c r="I85" s="757"/>
      <c r="J85" s="749"/>
      <c r="K85" s="750"/>
      <c r="L85" s="750"/>
      <c r="M85" s="751"/>
    </row>
    <row r="86" spans="1:13" ht="15.75" customHeight="1" x14ac:dyDescent="0.25">
      <c r="A86" s="367" t="s">
        <v>303</v>
      </c>
      <c r="B86" s="368"/>
      <c r="C86" s="368"/>
      <c r="D86" s="368"/>
      <c r="E86" s="368"/>
      <c r="F86" s="368"/>
      <c r="G86" s="368"/>
      <c r="H86" s="368"/>
      <c r="I86" s="369"/>
      <c r="J86" s="749"/>
      <c r="K86" s="750"/>
      <c r="L86" s="750"/>
      <c r="M86" s="751"/>
    </row>
    <row r="87" spans="1:13" ht="28.5" customHeight="1" x14ac:dyDescent="0.25">
      <c r="A87" s="758"/>
      <c r="B87" s="759"/>
      <c r="C87" s="759"/>
      <c r="D87" s="759"/>
      <c r="E87" s="759"/>
      <c r="F87" s="759"/>
      <c r="G87" s="759"/>
      <c r="H87" s="759"/>
      <c r="I87" s="760"/>
      <c r="J87" s="749"/>
      <c r="K87" s="750"/>
      <c r="L87" s="750"/>
      <c r="M87" s="751"/>
    </row>
    <row r="88" spans="1:13" ht="14.1" customHeight="1" x14ac:dyDescent="0.25">
      <c r="A88" s="106" t="s">
        <v>304</v>
      </c>
      <c r="B88" s="107"/>
      <c r="C88" s="107"/>
      <c r="D88" s="107"/>
      <c r="E88" s="107"/>
      <c r="F88" s="107"/>
      <c r="G88" s="107"/>
      <c r="H88" s="107"/>
      <c r="I88" s="108"/>
      <c r="J88" s="752"/>
      <c r="K88" s="753"/>
      <c r="L88" s="753"/>
      <c r="M88" s="754"/>
    </row>
    <row r="89" spans="1:13" ht="56.85" customHeight="1" thickBot="1" x14ac:dyDescent="0.3">
      <c r="A89" s="761"/>
      <c r="B89" s="762"/>
      <c r="C89" s="762"/>
      <c r="D89" s="762"/>
      <c r="E89" s="762"/>
      <c r="F89" s="762"/>
      <c r="G89" s="762"/>
      <c r="H89" s="762"/>
      <c r="I89" s="763"/>
      <c r="J89" s="370"/>
      <c r="K89" s="370"/>
      <c r="L89" s="370"/>
      <c r="M89" s="371"/>
    </row>
    <row r="90" spans="1:13" ht="56.85" customHeight="1" x14ac:dyDescent="0.25">
      <c r="A90" s="316"/>
      <c r="B90" s="316"/>
      <c r="C90" s="316"/>
      <c r="D90" s="316"/>
      <c r="E90" s="316"/>
      <c r="F90" s="316"/>
      <c r="G90" s="316"/>
      <c r="H90" s="316"/>
      <c r="I90" s="316"/>
      <c r="J90" s="374"/>
      <c r="K90" s="374"/>
      <c r="L90" s="374"/>
      <c r="M90" s="374"/>
    </row>
    <row r="91" spans="1:13" s="318" customFormat="1" ht="56.65" customHeight="1" thickBot="1" x14ac:dyDescent="0.25">
      <c r="A91" s="375">
        <v>4</v>
      </c>
      <c r="B91" s="375" t="s">
        <v>299</v>
      </c>
      <c r="C91" s="323"/>
      <c r="D91" s="323"/>
      <c r="E91" s="323"/>
      <c r="F91" s="323"/>
      <c r="G91" s="323"/>
      <c r="H91" s="323"/>
      <c r="I91" s="323"/>
      <c r="J91" s="723"/>
      <c r="K91" s="723"/>
      <c r="L91" s="723"/>
      <c r="M91" s="723"/>
    </row>
    <row r="92" spans="1:13" ht="19.5" thickBot="1" x14ac:dyDescent="0.3">
      <c r="A92" s="243" t="s">
        <v>22</v>
      </c>
      <c r="B92" s="766" t="s">
        <v>314</v>
      </c>
      <c r="C92" s="766"/>
      <c r="D92" s="766"/>
      <c r="E92" s="766"/>
      <c r="F92" s="766"/>
      <c r="G92" s="766"/>
      <c r="H92" s="766"/>
      <c r="I92" s="766"/>
      <c r="J92" s="365"/>
      <c r="K92" s="365"/>
      <c r="L92" s="365"/>
      <c r="M92" s="366"/>
    </row>
    <row r="93" spans="1:13" x14ac:dyDescent="0.25">
      <c r="A93" s="109" t="s">
        <v>302</v>
      </c>
      <c r="B93" s="110"/>
      <c r="C93" s="110"/>
      <c r="D93" s="110"/>
      <c r="E93" s="110"/>
      <c r="F93" s="110"/>
      <c r="G93" s="110"/>
      <c r="H93" s="110"/>
      <c r="I93" s="111"/>
      <c r="J93" s="746"/>
      <c r="K93" s="747"/>
      <c r="L93" s="747"/>
      <c r="M93" s="748"/>
    </row>
    <row r="94" spans="1:13" ht="42.75" customHeight="1" x14ac:dyDescent="0.25">
      <c r="A94" s="755"/>
      <c r="B94" s="756"/>
      <c r="C94" s="756"/>
      <c r="D94" s="756"/>
      <c r="E94" s="756"/>
      <c r="F94" s="756"/>
      <c r="G94" s="756"/>
      <c r="H94" s="756"/>
      <c r="I94" s="757"/>
      <c r="J94" s="749"/>
      <c r="K94" s="750"/>
      <c r="L94" s="750"/>
      <c r="M94" s="751"/>
    </row>
    <row r="95" spans="1:13" ht="15.75" customHeight="1" x14ac:dyDescent="0.25">
      <c r="A95" s="367" t="s">
        <v>303</v>
      </c>
      <c r="B95" s="368"/>
      <c r="C95" s="368"/>
      <c r="D95" s="368"/>
      <c r="E95" s="368"/>
      <c r="F95" s="368"/>
      <c r="G95" s="368"/>
      <c r="H95" s="368"/>
      <c r="I95" s="369"/>
      <c r="J95" s="749"/>
      <c r="K95" s="750"/>
      <c r="L95" s="750"/>
      <c r="M95" s="751"/>
    </row>
    <row r="96" spans="1:13" ht="28.5" customHeight="1" x14ac:dyDescent="0.25">
      <c r="A96" s="758"/>
      <c r="B96" s="759"/>
      <c r="C96" s="759"/>
      <c r="D96" s="759"/>
      <c r="E96" s="759"/>
      <c r="F96" s="759"/>
      <c r="G96" s="759"/>
      <c r="H96" s="759"/>
      <c r="I96" s="760"/>
      <c r="J96" s="749"/>
      <c r="K96" s="750"/>
      <c r="L96" s="750"/>
      <c r="M96" s="751"/>
    </row>
    <row r="97" spans="1:13" ht="14.1" customHeight="1" x14ac:dyDescent="0.25">
      <c r="A97" s="106" t="s">
        <v>304</v>
      </c>
      <c r="B97" s="107"/>
      <c r="C97" s="107"/>
      <c r="D97" s="107"/>
      <c r="E97" s="107"/>
      <c r="F97" s="107"/>
      <c r="G97" s="107"/>
      <c r="H97" s="107"/>
      <c r="I97" s="108"/>
      <c r="J97" s="752"/>
      <c r="K97" s="753"/>
      <c r="L97" s="753"/>
      <c r="M97" s="754"/>
    </row>
    <row r="98" spans="1:13" ht="56.85" customHeight="1" thickBot="1" x14ac:dyDescent="0.3">
      <c r="A98" s="761"/>
      <c r="B98" s="762"/>
      <c r="C98" s="762"/>
      <c r="D98" s="762"/>
      <c r="E98" s="762"/>
      <c r="F98" s="762"/>
      <c r="G98" s="762"/>
      <c r="H98" s="762"/>
      <c r="I98" s="763"/>
      <c r="J98" s="370"/>
      <c r="K98" s="370"/>
      <c r="L98" s="370"/>
      <c r="M98" s="371"/>
    </row>
    <row r="99" spans="1:13" ht="5.65" customHeight="1" thickBot="1" x14ac:dyDescent="0.3">
      <c r="A99" s="372"/>
      <c r="B99" s="372"/>
      <c r="C99" s="372"/>
      <c r="D99" s="372"/>
      <c r="E99" s="372"/>
      <c r="F99" s="372"/>
      <c r="G99" s="372"/>
      <c r="H99" s="372"/>
      <c r="I99" s="372"/>
      <c r="J99" s="373"/>
      <c r="K99" s="373"/>
      <c r="L99" s="373"/>
      <c r="M99" s="373"/>
    </row>
    <row r="100" spans="1:13" x14ac:dyDescent="0.25">
      <c r="A100" s="109" t="s">
        <v>305</v>
      </c>
      <c r="B100" s="110"/>
      <c r="C100" s="110"/>
      <c r="D100" s="110"/>
      <c r="E100" s="110"/>
      <c r="F100" s="110"/>
      <c r="G100" s="110"/>
      <c r="H100" s="110"/>
      <c r="I100" s="111"/>
      <c r="J100" s="746"/>
      <c r="K100" s="747"/>
      <c r="L100" s="747"/>
      <c r="M100" s="748"/>
    </row>
    <row r="101" spans="1:13" ht="42.75" customHeight="1" x14ac:dyDescent="0.25">
      <c r="A101" s="755"/>
      <c r="B101" s="756"/>
      <c r="C101" s="756"/>
      <c r="D101" s="756"/>
      <c r="E101" s="756"/>
      <c r="F101" s="756"/>
      <c r="G101" s="756"/>
      <c r="H101" s="756"/>
      <c r="I101" s="757"/>
      <c r="J101" s="749"/>
      <c r="K101" s="750"/>
      <c r="L101" s="750"/>
      <c r="M101" s="751"/>
    </row>
    <row r="102" spans="1:13" ht="15.75" customHeight="1" x14ac:dyDescent="0.25">
      <c r="A102" s="367" t="s">
        <v>303</v>
      </c>
      <c r="B102" s="368"/>
      <c r="C102" s="368"/>
      <c r="D102" s="368"/>
      <c r="E102" s="368"/>
      <c r="F102" s="368"/>
      <c r="G102" s="368"/>
      <c r="H102" s="368"/>
      <c r="I102" s="369"/>
      <c r="J102" s="749"/>
      <c r="K102" s="750"/>
      <c r="L102" s="750"/>
      <c r="M102" s="751"/>
    </row>
    <row r="103" spans="1:13" ht="28.5" customHeight="1" x14ac:dyDescent="0.25">
      <c r="A103" s="758"/>
      <c r="B103" s="759"/>
      <c r="C103" s="759"/>
      <c r="D103" s="759"/>
      <c r="E103" s="759"/>
      <c r="F103" s="759"/>
      <c r="G103" s="759"/>
      <c r="H103" s="759"/>
      <c r="I103" s="760"/>
      <c r="J103" s="749"/>
      <c r="K103" s="750"/>
      <c r="L103" s="750"/>
      <c r="M103" s="751"/>
    </row>
    <row r="104" spans="1:13" ht="14.1" customHeight="1" x14ac:dyDescent="0.25">
      <c r="A104" s="106" t="s">
        <v>304</v>
      </c>
      <c r="C104" s="107"/>
      <c r="D104" s="107"/>
      <c r="E104" s="107"/>
      <c r="F104" s="107"/>
      <c r="G104" s="107"/>
      <c r="H104" s="107"/>
      <c r="I104" s="108"/>
      <c r="J104" s="752"/>
      <c r="K104" s="753"/>
      <c r="L104" s="753"/>
      <c r="M104" s="754"/>
    </row>
    <row r="105" spans="1:13" ht="56.85" customHeight="1" thickBot="1" x14ac:dyDescent="0.3">
      <c r="A105" s="761"/>
      <c r="B105" s="762"/>
      <c r="C105" s="762"/>
      <c r="D105" s="762"/>
      <c r="E105" s="762"/>
      <c r="F105" s="762"/>
      <c r="G105" s="762"/>
      <c r="H105" s="762"/>
      <c r="I105" s="763"/>
      <c r="J105" s="370"/>
      <c r="K105" s="370"/>
      <c r="L105" s="370"/>
      <c r="M105" s="371"/>
    </row>
    <row r="106" spans="1:13" ht="5.85" customHeight="1" thickBot="1" x14ac:dyDescent="0.3">
      <c r="A106" s="320"/>
      <c r="B106" s="320"/>
      <c r="C106" s="320"/>
      <c r="D106" s="320"/>
      <c r="E106" s="320"/>
      <c r="F106" s="320"/>
      <c r="G106" s="320"/>
      <c r="H106" s="320"/>
      <c r="I106" s="320"/>
    </row>
    <row r="107" spans="1:13" x14ac:dyDescent="0.25">
      <c r="A107" s="109" t="s">
        <v>306</v>
      </c>
      <c r="B107" s="110"/>
      <c r="C107" s="110"/>
      <c r="D107" s="110"/>
      <c r="E107" s="110"/>
      <c r="F107" s="110"/>
      <c r="G107" s="110"/>
      <c r="H107" s="110"/>
      <c r="I107" s="111"/>
      <c r="J107" s="746"/>
      <c r="K107" s="747"/>
      <c r="L107" s="747"/>
      <c r="M107" s="748"/>
    </row>
    <row r="108" spans="1:13" ht="42.75" customHeight="1" x14ac:dyDescent="0.25">
      <c r="A108" s="755"/>
      <c r="B108" s="756"/>
      <c r="C108" s="756"/>
      <c r="D108" s="756"/>
      <c r="E108" s="756"/>
      <c r="F108" s="756"/>
      <c r="G108" s="756"/>
      <c r="H108" s="756"/>
      <c r="I108" s="757"/>
      <c r="J108" s="749"/>
      <c r="K108" s="750"/>
      <c r="L108" s="750"/>
      <c r="M108" s="751"/>
    </row>
    <row r="109" spans="1:13" ht="15.75" customHeight="1" x14ac:dyDescent="0.25">
      <c r="A109" s="367" t="s">
        <v>303</v>
      </c>
      <c r="B109" s="368"/>
      <c r="C109" s="368"/>
      <c r="D109" s="368"/>
      <c r="E109" s="368"/>
      <c r="F109" s="368"/>
      <c r="G109" s="368"/>
      <c r="H109" s="368"/>
      <c r="I109" s="369"/>
      <c r="J109" s="749"/>
      <c r="K109" s="750"/>
      <c r="L109" s="750"/>
      <c r="M109" s="751"/>
    </row>
    <row r="110" spans="1:13" ht="28.5" customHeight="1" x14ac:dyDescent="0.25">
      <c r="A110" s="758"/>
      <c r="B110" s="759"/>
      <c r="C110" s="759"/>
      <c r="D110" s="759"/>
      <c r="E110" s="759"/>
      <c r="F110" s="759"/>
      <c r="G110" s="759"/>
      <c r="H110" s="759"/>
      <c r="I110" s="760"/>
      <c r="J110" s="749"/>
      <c r="K110" s="750"/>
      <c r="L110" s="750"/>
      <c r="M110" s="751"/>
    </row>
    <row r="111" spans="1:13" ht="14.1" customHeight="1" x14ac:dyDescent="0.25">
      <c r="A111" s="106" t="s">
        <v>304</v>
      </c>
      <c r="B111" s="107"/>
      <c r="C111" s="107"/>
      <c r="D111" s="107"/>
      <c r="E111" s="107"/>
      <c r="F111" s="107"/>
      <c r="G111" s="107"/>
      <c r="H111" s="107"/>
      <c r="I111" s="108"/>
      <c r="J111" s="752"/>
      <c r="K111" s="753"/>
      <c r="L111" s="753"/>
      <c r="M111" s="754"/>
    </row>
    <row r="112" spans="1:13" ht="56.85" customHeight="1" thickBot="1" x14ac:dyDescent="0.3">
      <c r="A112" s="761"/>
      <c r="B112" s="762"/>
      <c r="C112" s="762"/>
      <c r="D112" s="762"/>
      <c r="E112" s="762"/>
      <c r="F112" s="762"/>
      <c r="G112" s="762"/>
      <c r="H112" s="762"/>
      <c r="I112" s="763"/>
      <c r="J112" s="370"/>
      <c r="K112" s="370"/>
      <c r="L112" s="370"/>
      <c r="M112" s="371"/>
    </row>
    <row r="113" spans="1:13" ht="5.65" customHeight="1" thickBot="1" x14ac:dyDescent="0.3">
      <c r="A113" s="320"/>
      <c r="B113" s="320"/>
      <c r="C113" s="320"/>
      <c r="D113" s="320"/>
      <c r="E113" s="320"/>
      <c r="F113" s="320"/>
      <c r="G113" s="320"/>
      <c r="H113" s="320"/>
      <c r="I113" s="320"/>
    </row>
    <row r="114" spans="1:13" x14ac:dyDescent="0.25">
      <c r="A114" s="109" t="s">
        <v>307</v>
      </c>
      <c r="B114" s="110"/>
      <c r="C114" s="110"/>
      <c r="D114" s="110"/>
      <c r="E114" s="110"/>
      <c r="F114" s="110"/>
      <c r="G114" s="110"/>
      <c r="H114" s="110"/>
      <c r="I114" s="111"/>
      <c r="J114" s="746"/>
      <c r="K114" s="747"/>
      <c r="L114" s="747"/>
      <c r="M114" s="748"/>
    </row>
    <row r="115" spans="1:13" ht="42.75" customHeight="1" x14ac:dyDescent="0.25">
      <c r="A115" s="755"/>
      <c r="B115" s="756"/>
      <c r="C115" s="756"/>
      <c r="D115" s="756"/>
      <c r="E115" s="756"/>
      <c r="F115" s="756"/>
      <c r="G115" s="756"/>
      <c r="H115" s="756"/>
      <c r="I115" s="757"/>
      <c r="J115" s="749"/>
      <c r="K115" s="750"/>
      <c r="L115" s="750"/>
      <c r="M115" s="751"/>
    </row>
    <row r="116" spans="1:13" ht="15.75" customHeight="1" x14ac:dyDescent="0.25">
      <c r="A116" s="367" t="s">
        <v>303</v>
      </c>
      <c r="B116" s="368"/>
      <c r="C116" s="368"/>
      <c r="D116" s="368"/>
      <c r="E116" s="368"/>
      <c r="F116" s="368"/>
      <c r="G116" s="368"/>
      <c r="H116" s="368"/>
      <c r="I116" s="369"/>
      <c r="J116" s="749"/>
      <c r="K116" s="750"/>
      <c r="L116" s="750"/>
      <c r="M116" s="751"/>
    </row>
    <row r="117" spans="1:13" ht="28.5" customHeight="1" x14ac:dyDescent="0.25">
      <c r="A117" s="758"/>
      <c r="B117" s="759"/>
      <c r="C117" s="759"/>
      <c r="D117" s="759"/>
      <c r="E117" s="759"/>
      <c r="F117" s="759"/>
      <c r="G117" s="759"/>
      <c r="H117" s="759"/>
      <c r="I117" s="760"/>
      <c r="J117" s="749"/>
      <c r="K117" s="750"/>
      <c r="L117" s="750"/>
      <c r="M117" s="751"/>
    </row>
    <row r="118" spans="1:13" ht="14.1" customHeight="1" x14ac:dyDescent="0.25">
      <c r="A118" s="106" t="s">
        <v>304</v>
      </c>
      <c r="B118" s="107"/>
      <c r="C118" s="107"/>
      <c r="D118" s="107"/>
      <c r="E118" s="107"/>
      <c r="F118" s="107"/>
      <c r="G118" s="107"/>
      <c r="H118" s="107"/>
      <c r="I118" s="108"/>
      <c r="J118" s="752"/>
      <c r="K118" s="753"/>
      <c r="L118" s="753"/>
      <c r="M118" s="754"/>
    </row>
    <row r="119" spans="1:13" ht="56.85" customHeight="1" thickBot="1" x14ac:dyDescent="0.3">
      <c r="A119" s="761"/>
      <c r="B119" s="762"/>
      <c r="C119" s="762"/>
      <c r="D119" s="762"/>
      <c r="E119" s="762"/>
      <c r="F119" s="762"/>
      <c r="G119" s="762"/>
      <c r="H119" s="762"/>
      <c r="I119" s="763"/>
      <c r="J119" s="370"/>
      <c r="K119" s="370"/>
      <c r="L119" s="370"/>
      <c r="M119" s="371"/>
    </row>
    <row r="120" spans="1:13" ht="5.65" customHeight="1" thickBot="1" x14ac:dyDescent="0.3">
      <c r="A120" s="320"/>
      <c r="B120" s="320"/>
      <c r="C120" s="320"/>
      <c r="D120" s="320"/>
      <c r="E120" s="320"/>
      <c r="F120" s="320"/>
      <c r="G120" s="320"/>
      <c r="H120" s="320"/>
      <c r="I120" s="320"/>
    </row>
    <row r="121" spans="1:13" x14ac:dyDescent="0.25">
      <c r="A121" s="109" t="s">
        <v>308</v>
      </c>
      <c r="B121" s="110"/>
      <c r="C121" s="110"/>
      <c r="D121" s="110"/>
      <c r="E121" s="110"/>
      <c r="F121" s="110"/>
      <c r="G121" s="110"/>
      <c r="H121" s="110"/>
      <c r="I121" s="111"/>
      <c r="J121" s="746"/>
      <c r="K121" s="747"/>
      <c r="L121" s="747"/>
      <c r="M121" s="748"/>
    </row>
    <row r="122" spans="1:13" ht="42.75" customHeight="1" x14ac:dyDescent="0.25">
      <c r="A122" s="755"/>
      <c r="B122" s="756"/>
      <c r="C122" s="756"/>
      <c r="D122" s="756"/>
      <c r="E122" s="756"/>
      <c r="F122" s="756"/>
      <c r="G122" s="756"/>
      <c r="H122" s="756"/>
      <c r="I122" s="757"/>
      <c r="J122" s="749"/>
      <c r="K122" s="750"/>
      <c r="L122" s="750"/>
      <c r="M122" s="751"/>
    </row>
    <row r="123" spans="1:13" ht="15.75" customHeight="1" x14ac:dyDescent="0.25">
      <c r="A123" s="367" t="s">
        <v>303</v>
      </c>
      <c r="B123" s="368"/>
      <c r="C123" s="368"/>
      <c r="D123" s="368"/>
      <c r="E123" s="368"/>
      <c r="F123" s="368"/>
      <c r="G123" s="368"/>
      <c r="H123" s="368"/>
      <c r="I123" s="369"/>
      <c r="J123" s="749"/>
      <c r="K123" s="750"/>
      <c r="L123" s="750"/>
      <c r="M123" s="751"/>
    </row>
    <row r="124" spans="1:13" ht="28.5" customHeight="1" x14ac:dyDescent="0.25">
      <c r="A124" s="758"/>
      <c r="B124" s="759"/>
      <c r="C124" s="759"/>
      <c r="D124" s="759"/>
      <c r="E124" s="759"/>
      <c r="F124" s="759"/>
      <c r="G124" s="759"/>
      <c r="H124" s="759"/>
      <c r="I124" s="760"/>
      <c r="J124" s="749"/>
      <c r="K124" s="750"/>
      <c r="L124" s="750"/>
      <c r="M124" s="751"/>
    </row>
    <row r="125" spans="1:13" ht="14.1" customHeight="1" x14ac:dyDescent="0.25">
      <c r="A125" s="106" t="s">
        <v>304</v>
      </c>
      <c r="B125" s="107"/>
      <c r="C125" s="107"/>
      <c r="D125" s="107"/>
      <c r="E125" s="107"/>
      <c r="F125" s="107"/>
      <c r="G125" s="107"/>
      <c r="H125" s="107"/>
      <c r="I125" s="108"/>
      <c r="J125" s="752"/>
      <c r="K125" s="753"/>
      <c r="L125" s="753"/>
      <c r="M125" s="754"/>
    </row>
    <row r="126" spans="1:13" ht="56.85" customHeight="1" thickBot="1" x14ac:dyDescent="0.3">
      <c r="A126" s="761"/>
      <c r="B126" s="762"/>
      <c r="C126" s="762"/>
      <c r="D126" s="762"/>
      <c r="E126" s="762"/>
      <c r="F126" s="762"/>
      <c r="G126" s="762"/>
      <c r="H126" s="762"/>
      <c r="I126" s="763"/>
      <c r="J126" s="370"/>
      <c r="K126" s="370"/>
      <c r="L126" s="370"/>
      <c r="M126" s="371"/>
    </row>
    <row r="127" spans="1:13" ht="5.65" customHeight="1" thickBot="1" x14ac:dyDescent="0.3">
      <c r="A127" s="320"/>
      <c r="B127" s="320"/>
      <c r="C127" s="320"/>
      <c r="D127" s="320"/>
      <c r="E127" s="320"/>
      <c r="F127" s="320"/>
      <c r="G127" s="320"/>
      <c r="H127" s="320"/>
      <c r="I127" s="320"/>
    </row>
    <row r="128" spans="1:13" x14ac:dyDescent="0.25">
      <c r="A128" s="109" t="s">
        <v>309</v>
      </c>
      <c r="B128" s="110"/>
      <c r="C128" s="110"/>
      <c r="D128" s="110"/>
      <c r="E128" s="110"/>
      <c r="F128" s="110"/>
      <c r="G128" s="110"/>
      <c r="H128" s="110"/>
      <c r="I128" s="111"/>
      <c r="J128" s="746"/>
      <c r="K128" s="747"/>
      <c r="L128" s="747"/>
      <c r="M128" s="748"/>
    </row>
    <row r="129" spans="1:13" ht="42.75" customHeight="1" x14ac:dyDescent="0.25">
      <c r="A129" s="755"/>
      <c r="B129" s="756"/>
      <c r="C129" s="756"/>
      <c r="D129" s="756"/>
      <c r="E129" s="756"/>
      <c r="F129" s="756"/>
      <c r="G129" s="756"/>
      <c r="H129" s="756"/>
      <c r="I129" s="757"/>
      <c r="J129" s="749"/>
      <c r="K129" s="750"/>
      <c r="L129" s="750"/>
      <c r="M129" s="751"/>
    </row>
    <row r="130" spans="1:13" ht="15.75" customHeight="1" x14ac:dyDescent="0.25">
      <c r="A130" s="367" t="s">
        <v>303</v>
      </c>
      <c r="B130" s="368"/>
      <c r="C130" s="368"/>
      <c r="D130" s="368"/>
      <c r="E130" s="368"/>
      <c r="F130" s="368"/>
      <c r="G130" s="368"/>
      <c r="H130" s="368"/>
      <c r="I130" s="369"/>
      <c r="J130" s="749"/>
      <c r="K130" s="750"/>
      <c r="L130" s="750"/>
      <c r="M130" s="751"/>
    </row>
    <row r="131" spans="1:13" ht="28.5" customHeight="1" x14ac:dyDescent="0.25">
      <c r="A131" s="758"/>
      <c r="B131" s="759"/>
      <c r="C131" s="759"/>
      <c r="D131" s="759"/>
      <c r="E131" s="759"/>
      <c r="F131" s="759"/>
      <c r="G131" s="759"/>
      <c r="H131" s="759"/>
      <c r="I131" s="760"/>
      <c r="J131" s="749"/>
      <c r="K131" s="750"/>
      <c r="L131" s="750"/>
      <c r="M131" s="751"/>
    </row>
    <row r="132" spans="1:13" ht="14.1" customHeight="1" x14ac:dyDescent="0.25">
      <c r="A132" s="106" t="s">
        <v>304</v>
      </c>
      <c r="B132" s="107"/>
      <c r="C132" s="107"/>
      <c r="D132" s="107"/>
      <c r="E132" s="107"/>
      <c r="F132" s="107"/>
      <c r="G132" s="107"/>
      <c r="H132" s="107"/>
      <c r="I132" s="108"/>
      <c r="J132" s="752"/>
      <c r="K132" s="753"/>
      <c r="L132" s="753"/>
      <c r="M132" s="754"/>
    </row>
    <row r="133" spans="1:13" ht="56.85" customHeight="1" thickBot="1" x14ac:dyDescent="0.3">
      <c r="A133" s="761"/>
      <c r="B133" s="762"/>
      <c r="C133" s="762"/>
      <c r="D133" s="762"/>
      <c r="E133" s="762"/>
      <c r="F133" s="762"/>
      <c r="G133" s="762"/>
      <c r="H133" s="762"/>
      <c r="I133" s="763"/>
      <c r="J133" s="370"/>
      <c r="K133" s="370"/>
      <c r="L133" s="370"/>
      <c r="M133" s="371"/>
    </row>
    <row r="134" spans="1:13" ht="5.65" customHeight="1" thickBot="1" x14ac:dyDescent="0.3">
      <c r="A134" s="320"/>
      <c r="B134" s="320"/>
      <c r="C134" s="320"/>
      <c r="D134" s="320"/>
      <c r="E134" s="320"/>
      <c r="F134" s="320"/>
      <c r="G134" s="320"/>
      <c r="H134" s="320"/>
      <c r="I134" s="320"/>
    </row>
    <row r="135" spans="1:13" x14ac:dyDescent="0.25">
      <c r="A135" s="109" t="s">
        <v>310</v>
      </c>
      <c r="B135" s="110"/>
      <c r="C135" s="110"/>
      <c r="D135" s="110"/>
      <c r="E135" s="110"/>
      <c r="F135" s="110"/>
      <c r="G135" s="110"/>
      <c r="H135" s="110"/>
      <c r="I135" s="111"/>
      <c r="J135" s="746"/>
      <c r="K135" s="747"/>
      <c r="L135" s="747"/>
      <c r="M135" s="748"/>
    </row>
    <row r="136" spans="1:13" ht="42.75" customHeight="1" x14ac:dyDescent="0.25">
      <c r="A136" s="755"/>
      <c r="B136" s="756"/>
      <c r="C136" s="756"/>
      <c r="D136" s="756"/>
      <c r="E136" s="756"/>
      <c r="F136" s="756"/>
      <c r="G136" s="756"/>
      <c r="H136" s="756"/>
      <c r="I136" s="757"/>
      <c r="J136" s="749"/>
      <c r="K136" s="750"/>
      <c r="L136" s="750"/>
      <c r="M136" s="751"/>
    </row>
    <row r="137" spans="1:13" ht="15.75" customHeight="1" x14ac:dyDescent="0.25">
      <c r="A137" s="367" t="s">
        <v>303</v>
      </c>
      <c r="B137" s="368"/>
      <c r="C137" s="368"/>
      <c r="D137" s="368"/>
      <c r="E137" s="368"/>
      <c r="F137" s="368"/>
      <c r="G137" s="368"/>
      <c r="H137" s="368"/>
      <c r="I137" s="369"/>
      <c r="J137" s="749"/>
      <c r="K137" s="750"/>
      <c r="L137" s="750"/>
      <c r="M137" s="751"/>
    </row>
    <row r="138" spans="1:13" ht="28.5" customHeight="1" x14ac:dyDescent="0.25">
      <c r="A138" s="758"/>
      <c r="B138" s="759"/>
      <c r="C138" s="759"/>
      <c r="D138" s="759"/>
      <c r="E138" s="759"/>
      <c r="F138" s="759"/>
      <c r="G138" s="759"/>
      <c r="H138" s="759"/>
      <c r="I138" s="760"/>
      <c r="J138" s="749"/>
      <c r="K138" s="750"/>
      <c r="L138" s="750"/>
      <c r="M138" s="751"/>
    </row>
    <row r="139" spans="1:13" ht="14.1" customHeight="1" x14ac:dyDescent="0.25">
      <c r="A139" s="106" t="s">
        <v>304</v>
      </c>
      <c r="B139" s="107"/>
      <c r="C139" s="107"/>
      <c r="D139" s="107"/>
      <c r="E139" s="107"/>
      <c r="F139" s="107"/>
      <c r="G139" s="107"/>
      <c r="H139" s="107"/>
      <c r="I139" s="108"/>
      <c r="J139" s="752"/>
      <c r="K139" s="753"/>
      <c r="L139" s="753"/>
      <c r="M139" s="754"/>
    </row>
    <row r="140" spans="1:13" ht="56.65" customHeight="1" thickBot="1" x14ac:dyDescent="0.3">
      <c r="A140" s="761"/>
      <c r="B140" s="762"/>
      <c r="C140" s="762"/>
      <c r="D140" s="762"/>
      <c r="E140" s="762"/>
      <c r="F140" s="762"/>
      <c r="G140" s="762"/>
      <c r="H140" s="762"/>
      <c r="I140" s="763"/>
      <c r="J140" s="370"/>
      <c r="K140" s="370"/>
      <c r="L140" s="370"/>
      <c r="M140" s="371"/>
    </row>
    <row r="141" spans="1:13" ht="5.85" customHeight="1" thickBot="1" x14ac:dyDescent="0.3">
      <c r="A141" s="244"/>
      <c r="B141" s="320"/>
      <c r="C141" s="320"/>
      <c r="D141" s="320"/>
      <c r="E141" s="320"/>
      <c r="F141" s="320"/>
      <c r="G141" s="320"/>
      <c r="H141" s="320"/>
      <c r="I141" s="320"/>
      <c r="M141" s="310"/>
    </row>
    <row r="142" spans="1:13" ht="20.25" customHeight="1" x14ac:dyDescent="0.25">
      <c r="A142" s="109" t="s">
        <v>315</v>
      </c>
      <c r="B142" s="245"/>
      <c r="C142" s="245"/>
      <c r="D142" s="245"/>
      <c r="E142" s="245"/>
      <c r="F142" s="245"/>
      <c r="G142" s="245"/>
      <c r="H142" s="245"/>
      <c r="I142" s="245"/>
      <c r="J142" s="114"/>
      <c r="K142" s="114"/>
      <c r="L142" s="114"/>
      <c r="M142" s="115"/>
    </row>
    <row r="143" spans="1:13" ht="57" customHeight="1" thickBot="1" x14ac:dyDescent="0.3">
      <c r="A143" s="771" t="s">
        <v>316</v>
      </c>
      <c r="B143" s="772"/>
      <c r="C143" s="772"/>
      <c r="D143" s="772"/>
      <c r="E143" s="772"/>
      <c r="F143" s="772"/>
      <c r="G143" s="772"/>
      <c r="H143" s="772"/>
      <c r="I143" s="773"/>
      <c r="J143" s="370"/>
      <c r="K143" s="370"/>
      <c r="L143" s="370"/>
      <c r="M143" s="371"/>
    </row>
    <row r="144" spans="1:13" ht="26.45" customHeight="1" thickBot="1" x14ac:dyDescent="0.3">
      <c r="A144" s="376"/>
      <c r="B144" s="376"/>
      <c r="C144" s="376"/>
      <c r="D144" s="376"/>
      <c r="E144" s="376"/>
      <c r="F144" s="376"/>
      <c r="G144" s="376"/>
      <c r="H144" s="376"/>
      <c r="I144" s="96" t="s">
        <v>317</v>
      </c>
      <c r="J144" s="774">
        <f>SUM(J21:M143)</f>
        <v>0</v>
      </c>
      <c r="K144" s="774"/>
      <c r="L144" s="774"/>
      <c r="M144" s="775"/>
    </row>
    <row r="145" spans="1:13" ht="26.45" customHeight="1" thickBot="1" x14ac:dyDescent="0.3">
      <c r="A145" s="376"/>
      <c r="B145" s="376"/>
      <c r="C145" s="376"/>
      <c r="D145" s="376"/>
      <c r="E145" s="376"/>
      <c r="F145" s="376"/>
      <c r="G145" s="376"/>
      <c r="H145" s="376"/>
      <c r="I145" s="96" t="s">
        <v>318</v>
      </c>
      <c r="J145" s="774">
        <v>15</v>
      </c>
      <c r="K145" s="774"/>
      <c r="L145" s="774"/>
      <c r="M145" s="775"/>
    </row>
    <row r="146" spans="1:13" ht="33" customHeight="1" thickBot="1" x14ac:dyDescent="0.3">
      <c r="I146" s="116" t="s">
        <v>319</v>
      </c>
      <c r="J146" s="776">
        <f>J144/(J145*3)*100</f>
        <v>0</v>
      </c>
      <c r="K146" s="776"/>
      <c r="L146" s="776"/>
      <c r="M146" s="777"/>
    </row>
    <row r="147" spans="1:13" ht="5.85" customHeight="1" x14ac:dyDescent="0.25"/>
    <row r="148" spans="1:13" x14ac:dyDescent="0.25">
      <c r="F148" s="778"/>
      <c r="G148" s="778"/>
      <c r="H148" s="778"/>
      <c r="I148" s="778"/>
    </row>
    <row r="149" spans="1:13" ht="13.5" customHeight="1" x14ac:dyDescent="0.25"/>
    <row r="150" spans="1:13" x14ac:dyDescent="0.25">
      <c r="A150" s="78" t="s">
        <v>58</v>
      </c>
      <c r="B150" s="2"/>
      <c r="C150" s="2"/>
      <c r="D150" s="2"/>
      <c r="E150" s="2"/>
      <c r="F150" s="2"/>
      <c r="G150" s="78"/>
      <c r="H150" s="78" t="s">
        <v>59</v>
      </c>
      <c r="I150" s="2"/>
      <c r="J150" s="2"/>
      <c r="K150" s="2"/>
      <c r="L150" s="2"/>
      <c r="M150" s="2"/>
    </row>
    <row r="151" spans="1:13" ht="5.85" customHeight="1" x14ac:dyDescent="0.25">
      <c r="A151" s="319"/>
    </row>
    <row r="152" spans="1:13" ht="15" customHeight="1" x14ac:dyDescent="0.25">
      <c r="A152" s="614" t="s">
        <v>268</v>
      </c>
      <c r="B152" s="614"/>
      <c r="C152" s="614"/>
      <c r="D152" s="717"/>
      <c r="E152" s="718"/>
      <c r="F152" s="719"/>
      <c r="I152" s="377"/>
      <c r="J152" s="377"/>
      <c r="K152" s="377"/>
      <c r="L152" s="377"/>
    </row>
    <row r="153" spans="1:13" ht="5.85" customHeight="1" x14ac:dyDescent="0.25">
      <c r="A153" s="319"/>
    </row>
    <row r="154" spans="1:13" ht="15" customHeight="1" x14ac:dyDescent="0.25">
      <c r="A154" s="614" t="s">
        <v>271</v>
      </c>
      <c r="B154" s="614"/>
      <c r="C154" s="614"/>
      <c r="D154" s="717"/>
      <c r="E154" s="718"/>
      <c r="F154" s="719"/>
      <c r="H154" s="2" t="s">
        <v>271</v>
      </c>
      <c r="I154" s="767"/>
      <c r="J154" s="768"/>
      <c r="K154" s="768"/>
      <c r="L154" s="769"/>
    </row>
    <row r="156" spans="1:13" x14ac:dyDescent="0.25">
      <c r="C156" s="770"/>
      <c r="D156" s="770"/>
      <c r="E156" s="770"/>
      <c r="I156" s="770"/>
      <c r="J156" s="770"/>
      <c r="K156" s="770"/>
      <c r="L156" s="770"/>
    </row>
  </sheetData>
  <sheetProtection algorithmName="SHA-512" hashValue="tyJWCBYJ8saq6AUIhz5BausUxz3hkbXRFwh9oc2+YxGOhFSenCe9YjjWUrWl1cgmmbIoyqPaxKh3j+q8zYlR9Q==" saltValue="OqB+liyzh6PvA9X94sv5Sg==" spinCount="100000" sheet="1" selectLockedCells="1"/>
  <mergeCells count="101">
    <mergeCell ref="A152:C152"/>
    <mergeCell ref="D152:F152"/>
    <mergeCell ref="A154:C154"/>
    <mergeCell ref="D154:F154"/>
    <mergeCell ref="I154:L154"/>
    <mergeCell ref="C156:E156"/>
    <mergeCell ref="I156:L156"/>
    <mergeCell ref="A140:I140"/>
    <mergeCell ref="A143:I143"/>
    <mergeCell ref="J144:M144"/>
    <mergeCell ref="J145:M145"/>
    <mergeCell ref="J146:M146"/>
    <mergeCell ref="F148:I148"/>
    <mergeCell ref="A126:I126"/>
    <mergeCell ref="J128:M132"/>
    <mergeCell ref="A129:I129"/>
    <mergeCell ref="A131:I131"/>
    <mergeCell ref="A133:I133"/>
    <mergeCell ref="J135:M139"/>
    <mergeCell ref="A136:I136"/>
    <mergeCell ref="A138:I138"/>
    <mergeCell ref="A112:I112"/>
    <mergeCell ref="J114:M118"/>
    <mergeCell ref="A115:I115"/>
    <mergeCell ref="A117:I117"/>
    <mergeCell ref="A119:I119"/>
    <mergeCell ref="J121:M125"/>
    <mergeCell ref="A122:I122"/>
    <mergeCell ref="A124:I124"/>
    <mergeCell ref="A98:I98"/>
    <mergeCell ref="J100:M104"/>
    <mergeCell ref="A101:I101"/>
    <mergeCell ref="A103:I103"/>
    <mergeCell ref="A105:I105"/>
    <mergeCell ref="J107:M111"/>
    <mergeCell ref="A108:I108"/>
    <mergeCell ref="A110:I110"/>
    <mergeCell ref="A89:I89"/>
    <mergeCell ref="J91:M91"/>
    <mergeCell ref="B92:I92"/>
    <mergeCell ref="J93:M97"/>
    <mergeCell ref="A94:I94"/>
    <mergeCell ref="A96:I96"/>
    <mergeCell ref="A75:I75"/>
    <mergeCell ref="J77:M81"/>
    <mergeCell ref="A78:I78"/>
    <mergeCell ref="A80:I80"/>
    <mergeCell ref="A82:I82"/>
    <mergeCell ref="J84:M88"/>
    <mergeCell ref="A85:I85"/>
    <mergeCell ref="A87:I87"/>
    <mergeCell ref="A61:I61"/>
    <mergeCell ref="J63:M67"/>
    <mergeCell ref="A64:I64"/>
    <mergeCell ref="A66:I66"/>
    <mergeCell ref="A68:I68"/>
    <mergeCell ref="J70:M74"/>
    <mergeCell ref="A71:I71"/>
    <mergeCell ref="A73:I73"/>
    <mergeCell ref="A47:I47"/>
    <mergeCell ref="J49:M53"/>
    <mergeCell ref="A50:I50"/>
    <mergeCell ref="A52:I52"/>
    <mergeCell ref="A54:I54"/>
    <mergeCell ref="J56:M60"/>
    <mergeCell ref="A57:I57"/>
    <mergeCell ref="A59:I59"/>
    <mergeCell ref="A33:I33"/>
    <mergeCell ref="J35:M39"/>
    <mergeCell ref="A36:I36"/>
    <mergeCell ref="A38:I38"/>
    <mergeCell ref="A40:I40"/>
    <mergeCell ref="J42:M46"/>
    <mergeCell ref="A43:I43"/>
    <mergeCell ref="A45:I45"/>
    <mergeCell ref="J21:M25"/>
    <mergeCell ref="A22:I22"/>
    <mergeCell ref="A24:I24"/>
    <mergeCell ref="A26:I26"/>
    <mergeCell ref="J28:M32"/>
    <mergeCell ref="A29:I29"/>
    <mergeCell ref="A31:I31"/>
    <mergeCell ref="J16:J17"/>
    <mergeCell ref="K16:K17"/>
    <mergeCell ref="L16:L17"/>
    <mergeCell ref="M16:M17"/>
    <mergeCell ref="J18:M18"/>
    <mergeCell ref="B19:I19"/>
    <mergeCell ref="D8:M8"/>
    <mergeCell ref="A10:B10"/>
    <mergeCell ref="G12:I12"/>
    <mergeCell ref="C13:F13"/>
    <mergeCell ref="G13:I13"/>
    <mergeCell ref="C14:F14"/>
    <mergeCell ref="G14:I14"/>
    <mergeCell ref="A1:F1"/>
    <mergeCell ref="J1:L1"/>
    <mergeCell ref="J3:M3"/>
    <mergeCell ref="J4:M4"/>
    <mergeCell ref="J5:M5"/>
    <mergeCell ref="J6:M6"/>
  </mergeCells>
  <dataValidations count="1">
    <dataValidation type="list" allowBlank="1" showInputMessage="1" showErrorMessage="1" sqref="J27:M27 J99:M99">
      <formula1>#REF!</formula1>
    </dataValidation>
  </dataValidations>
  <pageMargins left="0.55118110236220474" right="0.55118110236220474" top="0.31496062992125984" bottom="0.27559055118110237" header="0.31496062992125984" footer="0.31496062992125984"/>
  <pageSetup paperSize="9" scale="69" orientation="portrait" r:id="rId1"/>
  <headerFooter>
    <oddFooter>&amp;R&amp;P/&amp;N</oddFooter>
  </headerFooter>
  <rowBreaks count="3" manualBreakCount="3">
    <brk id="47" max="12" man="1"/>
    <brk id="89" max="12" man="1"/>
    <brk id="126" max="12"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O45"/>
  <sheetViews>
    <sheetView showGridLines="0" zoomScaleNormal="100" zoomScalePageLayoutView="115" workbookViewId="0">
      <selection activeCell="A35" sqref="A35:N37"/>
    </sheetView>
  </sheetViews>
  <sheetFormatPr baseColWidth="10" defaultColWidth="11.42578125" defaultRowHeight="15" x14ac:dyDescent="0.25"/>
  <cols>
    <col min="1" max="1" width="8.140625" customWidth="1"/>
    <col min="2" max="2" width="9.140625" customWidth="1"/>
    <col min="3" max="4" width="5.7109375" customWidth="1"/>
    <col min="5" max="5" width="5" customWidth="1"/>
    <col min="6" max="6" width="8" customWidth="1"/>
    <col min="7" max="7" width="7.5703125" customWidth="1"/>
    <col min="8" max="9" width="5.7109375" customWidth="1"/>
    <col min="10" max="10" width="5" customWidth="1"/>
    <col min="11" max="11" width="7.7109375" customWidth="1"/>
    <col min="12" max="12" width="8.42578125" customWidth="1"/>
    <col min="13" max="14" width="5.7109375" customWidth="1"/>
    <col min="15" max="15" width="4.140625" customWidth="1"/>
    <col min="16" max="16" width="5.7109375" customWidth="1"/>
  </cols>
  <sheetData>
    <row r="1" spans="1:15" ht="15.75" customHeight="1" thickBot="1" x14ac:dyDescent="0.3">
      <c r="A1" s="592"/>
      <c r="B1" s="592"/>
      <c r="C1" s="592"/>
      <c r="D1" s="592"/>
      <c r="E1" s="592"/>
      <c r="F1" s="592"/>
      <c r="G1" s="273"/>
      <c r="H1" s="273"/>
      <c r="I1" s="273"/>
      <c r="J1" s="273"/>
      <c r="K1" s="378"/>
      <c r="L1" s="670" t="s">
        <v>46</v>
      </c>
      <c r="M1" s="671"/>
      <c r="N1" s="274" t="str">
        <f>IF(QV_Jahr="","",QV_Jahr)</f>
        <v/>
      </c>
    </row>
    <row r="2" spans="1:15" ht="63.4" customHeight="1" thickBot="1" x14ac:dyDescent="0.3">
      <c r="A2" s="275"/>
      <c r="B2" s="276"/>
      <c r="C2" s="273"/>
      <c r="D2" s="273"/>
      <c r="E2" s="273"/>
      <c r="F2" s="273"/>
      <c r="G2" s="273"/>
      <c r="H2" s="273"/>
      <c r="I2" s="273"/>
      <c r="N2" s="273"/>
    </row>
    <row r="3" spans="1:15" ht="15.4" customHeight="1" x14ac:dyDescent="0.25">
      <c r="A3" s="277" t="s">
        <v>47</v>
      </c>
      <c r="B3" s="276"/>
      <c r="C3" s="273"/>
      <c r="D3" s="273"/>
      <c r="E3" s="273"/>
      <c r="F3" s="273"/>
      <c r="G3" s="273"/>
      <c r="H3" s="273"/>
      <c r="I3" s="273"/>
      <c r="J3" s="2"/>
      <c r="K3" s="2"/>
      <c r="L3" s="596" t="s">
        <v>44</v>
      </c>
      <c r="M3" s="597"/>
      <c r="N3" s="598"/>
    </row>
    <row r="4" spans="1:15" ht="15.4" customHeight="1" x14ac:dyDescent="0.25">
      <c r="A4" s="273" t="s">
        <v>48</v>
      </c>
      <c r="B4" s="276"/>
      <c r="C4" s="273"/>
      <c r="D4" s="273"/>
      <c r="E4" s="273"/>
      <c r="F4" s="273"/>
      <c r="G4" s="273"/>
      <c r="H4" s="273"/>
      <c r="I4" s="273"/>
      <c r="J4" s="278"/>
      <c r="K4" s="278"/>
      <c r="L4" s="486" t="str">
        <f>IF(K_Nummer="","",K_Nummer)</f>
        <v/>
      </c>
      <c r="M4" s="600"/>
      <c r="N4" s="488"/>
    </row>
    <row r="5" spans="1:15" ht="18.399999999999999" customHeight="1" x14ac:dyDescent="0.35">
      <c r="A5" s="279" t="s">
        <v>320</v>
      </c>
      <c r="B5" s="276"/>
      <c r="C5" s="273"/>
      <c r="D5" s="273"/>
      <c r="E5" s="273"/>
      <c r="F5" s="273"/>
      <c r="G5" s="273"/>
      <c r="H5" s="273"/>
      <c r="I5" s="273"/>
      <c r="J5" s="278"/>
      <c r="K5" s="281"/>
      <c r="L5" s="741" t="s">
        <v>45</v>
      </c>
      <c r="M5" s="742"/>
      <c r="N5" s="743"/>
    </row>
    <row r="6" spans="1:15" ht="15.4" customHeight="1" thickBot="1" x14ac:dyDescent="0.3">
      <c r="A6" s="273" t="s">
        <v>321</v>
      </c>
      <c r="B6" s="276"/>
      <c r="C6" s="273"/>
      <c r="D6" s="273"/>
      <c r="E6" s="273"/>
      <c r="F6" s="273"/>
      <c r="G6" s="273"/>
      <c r="H6" s="273"/>
      <c r="I6" s="273"/>
      <c r="J6" s="273"/>
      <c r="L6" s="601" t="str">
        <f>IF(K_Name="","",K_Vorname&amp;" "&amp;K_Name)</f>
        <v/>
      </c>
      <c r="M6" s="602"/>
      <c r="N6" s="603"/>
    </row>
    <row r="7" spans="1:15" ht="8.85" customHeight="1" x14ac:dyDescent="0.25">
      <c r="A7" s="273"/>
      <c r="B7" s="276"/>
      <c r="C7" s="273"/>
      <c r="D7" s="273"/>
      <c r="E7" s="273"/>
      <c r="F7" s="273"/>
      <c r="G7" s="273"/>
      <c r="H7" s="273"/>
      <c r="I7" s="273"/>
      <c r="J7" s="273"/>
      <c r="K7" s="273"/>
      <c r="L7" s="273"/>
      <c r="M7" s="273"/>
    </row>
    <row r="8" spans="1:15" ht="15.4" customHeight="1" x14ac:dyDescent="0.3">
      <c r="A8" s="283" t="s">
        <v>50</v>
      </c>
      <c r="B8" s="284"/>
      <c r="C8" s="276"/>
      <c r="D8" s="553" t="str">
        <f>IF(Titel_Aufg="","",Titel_Aufg)</f>
        <v/>
      </c>
      <c r="E8" s="554"/>
      <c r="F8" s="554"/>
      <c r="G8" s="554"/>
      <c r="H8" s="554"/>
      <c r="I8" s="554"/>
      <c r="J8" s="554"/>
      <c r="K8" s="554"/>
      <c r="L8" s="554"/>
      <c r="M8" s="554"/>
      <c r="N8" s="555"/>
    </row>
    <row r="9" spans="1:15" ht="6.4" customHeight="1" thickBot="1" x14ac:dyDescent="0.3"/>
    <row r="10" spans="1:15" ht="13.9" customHeight="1" x14ac:dyDescent="0.25">
      <c r="A10" s="672" t="s">
        <v>20</v>
      </c>
      <c r="B10" s="673"/>
      <c r="C10" s="673"/>
      <c r="D10" s="673"/>
      <c r="E10" s="673"/>
      <c r="F10" s="673"/>
      <c r="G10" s="673"/>
      <c r="H10" s="673"/>
      <c r="I10" s="673"/>
      <c r="J10" s="673"/>
      <c r="K10" s="673"/>
      <c r="L10" s="673"/>
      <c r="M10" s="673"/>
      <c r="N10" s="674"/>
    </row>
    <row r="11" spans="1:15" ht="16.5" customHeight="1" thickBot="1" x14ac:dyDescent="0.3">
      <c r="A11" s="675" t="s">
        <v>322</v>
      </c>
      <c r="B11" s="595"/>
      <c r="C11" s="595"/>
      <c r="D11" s="595"/>
      <c r="E11" s="595"/>
      <c r="F11" s="595"/>
      <c r="G11" s="595"/>
      <c r="H11" s="595"/>
      <c r="I11" s="595"/>
      <c r="J11" s="595"/>
      <c r="K11" s="595"/>
      <c r="L11" s="595"/>
      <c r="M11" s="595"/>
      <c r="N11" s="676"/>
    </row>
    <row r="12" spans="1:15" ht="13.5" customHeight="1" x14ac:dyDescent="0.25">
      <c r="A12" s="677" t="s">
        <v>206</v>
      </c>
      <c r="B12" s="678"/>
      <c r="C12" s="678"/>
      <c r="D12" s="679"/>
      <c r="F12" s="677" t="s">
        <v>216</v>
      </c>
      <c r="G12" s="678"/>
      <c r="H12" s="678"/>
      <c r="I12" s="679"/>
      <c r="K12" s="677" t="s">
        <v>217</v>
      </c>
      <c r="L12" s="678"/>
      <c r="M12" s="678"/>
      <c r="N12" s="679"/>
    </row>
    <row r="13" spans="1:15" ht="13.5" customHeight="1" x14ac:dyDescent="0.25">
      <c r="A13" s="680"/>
      <c r="B13" s="681"/>
      <c r="C13" s="681"/>
      <c r="D13" s="682"/>
      <c r="F13" s="680"/>
      <c r="G13" s="681"/>
      <c r="H13" s="681"/>
      <c r="I13" s="682"/>
      <c r="K13" s="680"/>
      <c r="L13" s="681"/>
      <c r="M13" s="681"/>
      <c r="N13" s="682"/>
    </row>
    <row r="14" spans="1:15" x14ac:dyDescent="0.25">
      <c r="A14" s="285"/>
      <c r="B14" s="286"/>
      <c r="C14" s="286"/>
      <c r="D14" s="287"/>
      <c r="F14" s="285"/>
      <c r="G14" s="286"/>
      <c r="H14" s="286"/>
      <c r="I14" s="287"/>
      <c r="K14" s="285"/>
      <c r="L14" s="286"/>
      <c r="M14" s="286"/>
      <c r="N14" s="287"/>
      <c r="O14" s="379"/>
    </row>
    <row r="15" spans="1:15" ht="20.65" customHeight="1" x14ac:dyDescent="0.25">
      <c r="A15" s="668" t="s">
        <v>249</v>
      </c>
      <c r="B15" s="669"/>
      <c r="C15" s="288">
        <v>66</v>
      </c>
      <c r="D15" s="289"/>
      <c r="E15" s="290"/>
      <c r="F15" s="668" t="s">
        <v>250</v>
      </c>
      <c r="G15" s="669"/>
      <c r="H15" s="288">
        <v>10</v>
      </c>
      <c r="I15" s="289"/>
      <c r="J15" s="290"/>
      <c r="K15" s="668" t="s">
        <v>251</v>
      </c>
      <c r="L15" s="669"/>
      <c r="M15" s="288">
        <v>10</v>
      </c>
      <c r="N15" s="287"/>
      <c r="O15" s="379"/>
    </row>
    <row r="16" spans="1:15" ht="20.85" customHeight="1" x14ac:dyDescent="0.25">
      <c r="A16" s="687" t="s">
        <v>252</v>
      </c>
      <c r="B16" s="688"/>
      <c r="C16" s="266">
        <f>P_FK_Erreicht</f>
        <v>0</v>
      </c>
      <c r="D16" s="292" t="s">
        <v>33</v>
      </c>
      <c r="E16" s="293"/>
      <c r="F16" s="687" t="s">
        <v>253</v>
      </c>
      <c r="G16" s="688"/>
      <c r="H16" s="266">
        <f>P_MK_Erreicht</f>
        <v>0</v>
      </c>
      <c r="I16" s="292" t="s">
        <v>39</v>
      </c>
      <c r="J16" s="293"/>
      <c r="K16" s="687" t="s">
        <v>254</v>
      </c>
      <c r="L16" s="688"/>
      <c r="M16" s="266">
        <f>P_SK_Erreicht</f>
        <v>0</v>
      </c>
      <c r="N16" s="294" t="s">
        <v>38</v>
      </c>
    </row>
    <row r="17" spans="1:14" ht="20.85" customHeight="1" thickBot="1" x14ac:dyDescent="0.3">
      <c r="A17" s="689" t="s">
        <v>323</v>
      </c>
      <c r="B17" s="690"/>
      <c r="C17" s="295">
        <v>2</v>
      </c>
      <c r="D17" s="296"/>
      <c r="E17" s="290"/>
      <c r="F17" s="689" t="s">
        <v>324</v>
      </c>
      <c r="G17" s="690"/>
      <c r="H17" s="295">
        <v>1</v>
      </c>
      <c r="I17" s="296"/>
      <c r="J17" s="290"/>
      <c r="K17" s="689" t="s">
        <v>325</v>
      </c>
      <c r="L17" s="690"/>
      <c r="M17" s="295">
        <v>1</v>
      </c>
      <c r="N17" s="297"/>
    </row>
    <row r="18" spans="1:14" ht="20.85" customHeight="1" x14ac:dyDescent="0.25">
      <c r="A18" s="298"/>
      <c r="B18" s="299"/>
      <c r="C18" s="300"/>
      <c r="D18" s="2"/>
      <c r="E18" s="2"/>
      <c r="F18" s="299"/>
      <c r="G18" s="299"/>
      <c r="H18" s="300"/>
      <c r="I18" s="2"/>
      <c r="J18" s="2"/>
      <c r="K18" s="299"/>
      <c r="L18" s="299"/>
      <c r="M18" s="300"/>
      <c r="N18" s="294"/>
    </row>
    <row r="19" spans="1:14" ht="30" customHeight="1" thickBot="1" x14ac:dyDescent="0.3">
      <c r="A19" s="687" t="s">
        <v>326</v>
      </c>
      <c r="B19" s="691"/>
      <c r="C19" s="691"/>
      <c r="D19" s="691"/>
      <c r="E19" s="691"/>
      <c r="F19" s="691"/>
      <c r="G19" s="691"/>
      <c r="H19" s="691"/>
      <c r="I19" s="691"/>
      <c r="J19" s="691"/>
      <c r="K19" s="691"/>
      <c r="L19" s="301"/>
      <c r="M19" s="302">
        <f>SUM(C17*C16+H17*H16+M17*M16)</f>
        <v>0</v>
      </c>
      <c r="N19" s="294"/>
    </row>
    <row r="20" spans="1:14" ht="30" customHeight="1" thickBot="1" x14ac:dyDescent="0.3">
      <c r="A20" s="692" t="s">
        <v>327</v>
      </c>
      <c r="B20" s="693"/>
      <c r="C20" s="693"/>
      <c r="D20" s="693"/>
      <c r="E20" s="693"/>
      <c r="F20" s="693"/>
      <c r="G20" s="693"/>
      <c r="H20" s="693"/>
      <c r="I20" s="303"/>
      <c r="J20" s="303"/>
      <c r="K20" s="303"/>
      <c r="L20" s="303"/>
      <c r="M20" s="304">
        <f>MROUND((5/(C15*C17+H15*H17+M15*M17)*M19+1),0.5)</f>
        <v>1</v>
      </c>
      <c r="N20" s="297"/>
    </row>
    <row r="21" spans="1:14" ht="30" customHeight="1" thickBot="1" x14ac:dyDescent="0.3">
      <c r="A21" s="299"/>
      <c r="B21" s="299"/>
      <c r="C21" s="299"/>
      <c r="D21" s="299"/>
      <c r="E21" s="299"/>
      <c r="F21" s="299"/>
      <c r="G21" s="299"/>
      <c r="H21" s="299"/>
      <c r="I21" s="299"/>
      <c r="J21" s="299"/>
      <c r="K21" s="299"/>
      <c r="L21" s="299"/>
      <c r="M21" s="300"/>
      <c r="N21" s="2"/>
    </row>
    <row r="22" spans="1:14" x14ac:dyDescent="0.25">
      <c r="A22" s="694" t="s">
        <v>19</v>
      </c>
      <c r="B22" s="695"/>
      <c r="C22" s="695"/>
      <c r="D22" s="696"/>
      <c r="E22" s="2"/>
      <c r="F22" s="694" t="s">
        <v>17</v>
      </c>
      <c r="G22" s="695"/>
      <c r="H22" s="695"/>
      <c r="I22" s="696"/>
      <c r="J22" s="2"/>
      <c r="K22" s="694" t="s">
        <v>18</v>
      </c>
      <c r="L22" s="695"/>
      <c r="M22" s="695"/>
      <c r="N22" s="696"/>
    </row>
    <row r="23" spans="1:14" ht="30" customHeight="1" x14ac:dyDescent="0.25">
      <c r="A23" s="683" t="s">
        <v>260</v>
      </c>
      <c r="B23" s="684"/>
      <c r="C23" s="684"/>
      <c r="D23" s="685"/>
      <c r="F23" s="683" t="s">
        <v>328</v>
      </c>
      <c r="G23" s="684"/>
      <c r="H23" s="684"/>
      <c r="I23" s="685"/>
      <c r="K23" s="683" t="s">
        <v>329</v>
      </c>
      <c r="L23" s="684"/>
      <c r="M23" s="684"/>
      <c r="N23" s="685"/>
    </row>
    <row r="24" spans="1:14" ht="14.45" customHeight="1" x14ac:dyDescent="0.25">
      <c r="A24" s="285"/>
      <c r="B24" s="286"/>
      <c r="C24" s="286"/>
      <c r="D24" s="287"/>
      <c r="F24" s="285"/>
      <c r="G24" s="286"/>
      <c r="H24" s="286"/>
      <c r="I24" s="287"/>
      <c r="K24" s="285"/>
      <c r="L24" s="286"/>
      <c r="M24" s="286"/>
      <c r="N24" s="287"/>
    </row>
    <row r="25" spans="1:14" ht="21" customHeight="1" x14ac:dyDescent="0.25">
      <c r="A25" s="698" t="s">
        <v>261</v>
      </c>
      <c r="B25" s="699"/>
      <c r="C25" s="305">
        <v>62</v>
      </c>
      <c r="D25" s="306"/>
      <c r="F25" s="698" t="s">
        <v>330</v>
      </c>
      <c r="G25" s="699"/>
      <c r="H25" s="305">
        <v>28</v>
      </c>
      <c r="I25" s="306"/>
      <c r="K25" s="698" t="s">
        <v>331</v>
      </c>
      <c r="L25" s="699"/>
      <c r="M25" s="305">
        <v>100</v>
      </c>
      <c r="N25" s="306"/>
    </row>
    <row r="26" spans="1:14" ht="21" customHeight="1" x14ac:dyDescent="0.25">
      <c r="A26" s="700" t="s">
        <v>262</v>
      </c>
      <c r="B26" s="701"/>
      <c r="C26" s="97">
        <f>P_DK_Erreicht</f>
        <v>0</v>
      </c>
      <c r="D26" s="294" t="s">
        <v>41</v>
      </c>
      <c r="E26" s="2"/>
      <c r="F26" s="700" t="s">
        <v>332</v>
      </c>
      <c r="G26" s="701"/>
      <c r="H26" s="97">
        <f>P_PP_Erreicht</f>
        <v>0</v>
      </c>
      <c r="I26" s="294" t="s">
        <v>42</v>
      </c>
      <c r="J26" s="2"/>
      <c r="K26" s="700" t="s">
        <v>333</v>
      </c>
      <c r="L26" s="701"/>
      <c r="M26" s="97">
        <f>P_FG_Erreicht</f>
        <v>0</v>
      </c>
      <c r="N26" s="294" t="s">
        <v>43</v>
      </c>
    </row>
    <row r="27" spans="1:14" ht="21" customHeight="1" x14ac:dyDescent="0.25">
      <c r="A27" s="708" t="s">
        <v>263</v>
      </c>
      <c r="B27" s="709"/>
      <c r="C27" s="309">
        <v>1</v>
      </c>
      <c r="D27" s="310"/>
      <c r="F27" s="708" t="s">
        <v>263</v>
      </c>
      <c r="G27" s="709"/>
      <c r="H27" s="309">
        <v>1</v>
      </c>
      <c r="I27" s="310"/>
      <c r="K27" s="708" t="s">
        <v>263</v>
      </c>
      <c r="L27" s="709"/>
      <c r="M27" s="309">
        <v>1</v>
      </c>
      <c r="N27" s="310"/>
    </row>
    <row r="28" spans="1:14" ht="14.25" customHeight="1" thickBot="1" x14ac:dyDescent="0.3">
      <c r="A28" s="312"/>
      <c r="B28" s="313"/>
      <c r="C28" s="313"/>
      <c r="D28" s="310"/>
      <c r="F28" s="312"/>
      <c r="G28" s="313"/>
      <c r="H28" s="313"/>
      <c r="I28" s="310"/>
      <c r="K28" s="312"/>
      <c r="L28" s="313"/>
      <c r="M28" s="313"/>
      <c r="N28" s="310"/>
    </row>
    <row r="29" spans="1:14" ht="30" customHeight="1" thickBot="1" x14ac:dyDescent="0.3">
      <c r="A29" s="710" t="s">
        <v>264</v>
      </c>
      <c r="B29" s="711"/>
      <c r="C29" s="304">
        <f>MROUND((5*C26/C25+1),0.5)</f>
        <v>1</v>
      </c>
      <c r="D29" s="314"/>
      <c r="F29" s="710" t="s">
        <v>334</v>
      </c>
      <c r="G29" s="711"/>
      <c r="H29" s="304">
        <f>MROUND((5*H26/H25+1),0.5)</f>
        <v>1</v>
      </c>
      <c r="I29" s="314"/>
      <c r="K29" s="710" t="s">
        <v>335</v>
      </c>
      <c r="L29" s="711"/>
      <c r="M29" s="304">
        <f>MROUND((5*M26/M25+1),0.5)</f>
        <v>1</v>
      </c>
      <c r="N29" s="314"/>
    </row>
    <row r="30" spans="1:14" ht="15.75" customHeight="1" thickBot="1" x14ac:dyDescent="0.3">
      <c r="A30" s="697"/>
      <c r="B30" s="697"/>
      <c r="C30" s="300"/>
      <c r="D30" s="2"/>
      <c r="E30" s="2"/>
      <c r="F30" s="299"/>
      <c r="G30" s="299"/>
      <c r="H30" s="300"/>
      <c r="I30" s="2"/>
      <c r="J30" s="2"/>
      <c r="K30" s="299"/>
      <c r="L30" s="299"/>
      <c r="M30" s="300"/>
      <c r="N30" s="2"/>
    </row>
    <row r="31" spans="1:14" ht="25.5" customHeight="1" thickBot="1" x14ac:dyDescent="0.3">
      <c r="A31" s="712" t="s">
        <v>336</v>
      </c>
      <c r="B31" s="712"/>
      <c r="C31" s="712"/>
      <c r="D31" s="712"/>
      <c r="E31" s="712"/>
      <c r="F31" s="712"/>
      <c r="G31" s="712"/>
      <c r="H31" s="712"/>
      <c r="I31" s="712"/>
      <c r="J31" s="712"/>
      <c r="K31" s="779" t="str">
        <f>IF(0.5*M20+0.25*C29+0.1*H29+0.15*M29&lt;=1,"",0.5*M20+0.25*C29+0.1*H29+0.15*M29)</f>
        <v/>
      </c>
      <c r="L31" s="780"/>
      <c r="M31" s="780"/>
      <c r="N31" s="781"/>
    </row>
    <row r="32" spans="1:14" ht="7.5" customHeight="1" thickTop="1" x14ac:dyDescent="0.25">
      <c r="A32" s="299"/>
      <c r="B32" s="299"/>
      <c r="C32" s="300"/>
      <c r="D32" s="2"/>
      <c r="E32" s="2"/>
      <c r="F32" s="299"/>
      <c r="G32" s="299"/>
      <c r="H32" s="300"/>
      <c r="I32" s="2"/>
      <c r="J32" s="2"/>
      <c r="K32" s="299"/>
      <c r="L32" s="299"/>
      <c r="M32" s="300"/>
      <c r="N32" s="2"/>
    </row>
    <row r="33" spans="1:15" ht="20.25" customHeight="1" thickBot="1" x14ac:dyDescent="0.3">
      <c r="A33" s="697" t="s">
        <v>337</v>
      </c>
      <c r="B33" s="697"/>
      <c r="C33" s="697"/>
      <c r="D33" s="697"/>
      <c r="E33" s="316" t="s">
        <v>266</v>
      </c>
      <c r="F33" s="299"/>
      <c r="G33" s="299"/>
      <c r="H33" s="317"/>
      <c r="I33" s="318"/>
      <c r="J33" s="318"/>
      <c r="K33" s="299"/>
      <c r="L33" s="299"/>
      <c r="M33" s="317"/>
      <c r="N33" s="318"/>
    </row>
    <row r="34" spans="1:15" ht="17.25" customHeight="1" x14ac:dyDescent="0.25">
      <c r="A34" s="714" t="s">
        <v>338</v>
      </c>
      <c r="B34" s="715"/>
      <c r="C34" s="715"/>
      <c r="D34" s="715"/>
      <c r="E34" s="715"/>
      <c r="F34" s="715"/>
      <c r="G34" s="715"/>
      <c r="H34" s="715"/>
      <c r="I34" s="715"/>
      <c r="J34" s="715"/>
      <c r="K34" s="715"/>
      <c r="L34" s="715"/>
      <c r="M34" s="715"/>
      <c r="N34" s="716"/>
      <c r="O34" s="380"/>
    </row>
    <row r="35" spans="1:15" ht="15" customHeight="1" x14ac:dyDescent="0.25">
      <c r="A35" s="702"/>
      <c r="B35" s="703"/>
      <c r="C35" s="703"/>
      <c r="D35" s="703"/>
      <c r="E35" s="703"/>
      <c r="F35" s="703"/>
      <c r="G35" s="703"/>
      <c r="H35" s="703"/>
      <c r="I35" s="703"/>
      <c r="J35" s="703"/>
      <c r="K35" s="703"/>
      <c r="L35" s="703"/>
      <c r="M35" s="703"/>
      <c r="N35" s="704"/>
      <c r="O35" s="380"/>
    </row>
    <row r="36" spans="1:15" ht="15" customHeight="1" x14ac:dyDescent="0.25">
      <c r="A36" s="702"/>
      <c r="B36" s="703"/>
      <c r="C36" s="703"/>
      <c r="D36" s="703"/>
      <c r="E36" s="703"/>
      <c r="F36" s="703"/>
      <c r="G36" s="703"/>
      <c r="H36" s="703"/>
      <c r="I36" s="703"/>
      <c r="J36" s="703"/>
      <c r="K36" s="703"/>
      <c r="L36" s="703"/>
      <c r="M36" s="703"/>
      <c r="N36" s="704"/>
      <c r="O36" s="380"/>
    </row>
    <row r="37" spans="1:15" ht="15" customHeight="1" thickBot="1" x14ac:dyDescent="0.3">
      <c r="A37" s="705"/>
      <c r="B37" s="706"/>
      <c r="C37" s="706"/>
      <c r="D37" s="706"/>
      <c r="E37" s="706"/>
      <c r="F37" s="706"/>
      <c r="G37" s="706"/>
      <c r="H37" s="706"/>
      <c r="I37" s="706"/>
      <c r="J37" s="706"/>
      <c r="K37" s="706"/>
      <c r="L37" s="706"/>
      <c r="M37" s="706"/>
      <c r="N37" s="707"/>
      <c r="O37" s="380"/>
    </row>
    <row r="38" spans="1:15" ht="2.65" customHeight="1" x14ac:dyDescent="0.25"/>
    <row r="39" spans="1:15" x14ac:dyDescent="0.25">
      <c r="A39" s="78" t="s">
        <v>58</v>
      </c>
      <c r="B39" s="2"/>
      <c r="C39" s="2"/>
      <c r="D39" s="2"/>
      <c r="E39" s="2"/>
      <c r="F39" s="2"/>
      <c r="G39" s="78"/>
      <c r="H39" s="78" t="s">
        <v>59</v>
      </c>
      <c r="I39" s="2"/>
      <c r="J39" s="2"/>
      <c r="K39" s="2"/>
      <c r="L39" s="2"/>
      <c r="M39" s="2"/>
    </row>
    <row r="40" spans="1:15" ht="5.85" customHeight="1" x14ac:dyDescent="0.25">
      <c r="A40" s="319"/>
    </row>
    <row r="41" spans="1:15" ht="15" customHeight="1" x14ac:dyDescent="0.25">
      <c r="A41" s="614" t="s">
        <v>268</v>
      </c>
      <c r="B41" s="614"/>
      <c r="C41" s="614"/>
      <c r="D41" s="717"/>
      <c r="E41" s="718"/>
      <c r="F41" s="719"/>
      <c r="H41" s="614" t="s">
        <v>268</v>
      </c>
      <c r="I41" s="614"/>
      <c r="J41" s="614"/>
      <c r="K41" s="619"/>
      <c r="L41" s="620"/>
      <c r="M41" s="620"/>
      <c r="N41" s="621"/>
    </row>
    <row r="42" spans="1:15" ht="5.85" customHeight="1" x14ac:dyDescent="0.25">
      <c r="A42" s="319"/>
    </row>
    <row r="43" spans="1:15" ht="15" customHeight="1" x14ac:dyDescent="0.25">
      <c r="A43" s="614" t="s">
        <v>270</v>
      </c>
      <c r="B43" s="614"/>
      <c r="C43" s="614"/>
      <c r="D43" s="717"/>
      <c r="E43" s="718"/>
      <c r="F43" s="719"/>
      <c r="H43" s="614" t="s">
        <v>270</v>
      </c>
      <c r="I43" s="614"/>
      <c r="J43" s="614"/>
      <c r="K43" s="619"/>
      <c r="L43" s="620"/>
      <c r="M43" s="620"/>
      <c r="N43" s="621"/>
    </row>
    <row r="44" spans="1:15" ht="5.85" customHeight="1" x14ac:dyDescent="0.25">
      <c r="A44" s="319"/>
    </row>
    <row r="45" spans="1:15" ht="15" customHeight="1" x14ac:dyDescent="0.25">
      <c r="A45" s="614" t="s">
        <v>271</v>
      </c>
      <c r="B45" s="614"/>
      <c r="C45" s="614"/>
      <c r="D45" s="717"/>
      <c r="E45" s="718"/>
      <c r="F45" s="719"/>
      <c r="H45" s="614" t="s">
        <v>271</v>
      </c>
      <c r="I45" s="614"/>
      <c r="J45" s="614"/>
      <c r="K45" s="619"/>
      <c r="L45" s="620"/>
      <c r="M45" s="620"/>
      <c r="N45" s="621"/>
    </row>
  </sheetData>
  <sheetProtection algorithmName="SHA-512" hashValue="eMgic2DuVa39SA/NDA3FLnmozWiDUTH52H0KIGPAtq/oPktMVL/OPBFe4qau4rCjBBKFVQH42JrYOg8MtXFdiQ==" saltValue="jtSazXbBCeJYfb4fyVogIQ==" spinCount="100000" sheet="1" selectLockedCells="1"/>
  <mergeCells count="59">
    <mergeCell ref="A43:C43"/>
    <mergeCell ref="D43:F43"/>
    <mergeCell ref="H43:J43"/>
    <mergeCell ref="K43:N43"/>
    <mergeCell ref="A45:C45"/>
    <mergeCell ref="D45:F45"/>
    <mergeCell ref="H45:J45"/>
    <mergeCell ref="K45:N45"/>
    <mergeCell ref="A33:D33"/>
    <mergeCell ref="A34:N34"/>
    <mergeCell ref="A35:N37"/>
    <mergeCell ref="A41:C41"/>
    <mergeCell ref="D41:F41"/>
    <mergeCell ref="H41:J41"/>
    <mergeCell ref="K41:N41"/>
    <mergeCell ref="A29:B29"/>
    <mergeCell ref="F29:G29"/>
    <mergeCell ref="K29:L29"/>
    <mergeCell ref="A30:B30"/>
    <mergeCell ref="A31:J31"/>
    <mergeCell ref="K31:N31"/>
    <mergeCell ref="A26:B26"/>
    <mergeCell ref="F26:G26"/>
    <mergeCell ref="K26:L26"/>
    <mergeCell ref="A27:B27"/>
    <mergeCell ref="F27:G27"/>
    <mergeCell ref="K27:L27"/>
    <mergeCell ref="A23:D23"/>
    <mergeCell ref="F23:I23"/>
    <mergeCell ref="K23:N23"/>
    <mergeCell ref="A25:B25"/>
    <mergeCell ref="F25:G25"/>
    <mergeCell ref="K25:L25"/>
    <mergeCell ref="A22:D22"/>
    <mergeCell ref="F22:I22"/>
    <mergeCell ref="K22:N22"/>
    <mergeCell ref="A15:B15"/>
    <mergeCell ref="F15:G15"/>
    <mergeCell ref="K15:L15"/>
    <mergeCell ref="A16:B16"/>
    <mergeCell ref="F16:G16"/>
    <mergeCell ref="K16:L16"/>
    <mergeCell ref="A17:B17"/>
    <mergeCell ref="F17:G17"/>
    <mergeCell ref="K17:L17"/>
    <mergeCell ref="A19:K19"/>
    <mergeCell ref="A20:H20"/>
    <mergeCell ref="D8:N8"/>
    <mergeCell ref="A10:N10"/>
    <mergeCell ref="A11:N11"/>
    <mergeCell ref="A12:D13"/>
    <mergeCell ref="F12:I13"/>
    <mergeCell ref="K12:N13"/>
    <mergeCell ref="L6:N6"/>
    <mergeCell ref="A1:F1"/>
    <mergeCell ref="L1:M1"/>
    <mergeCell ref="L3:N3"/>
    <mergeCell ref="L4:N4"/>
    <mergeCell ref="L5:N5"/>
  </mergeCells>
  <pageMargins left="0.51181102362204722" right="0.51181102362204722" top="0.39370078740157483" bottom="0.16666666666666666" header="0.31496062992125984" footer="0.31496062992125984"/>
  <pageSetup paperSize="9" scale="9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75"/>
  <sheetViews>
    <sheetView zoomScaleNormal="100" workbookViewId="0">
      <selection activeCell="E2" sqref="E2"/>
    </sheetView>
  </sheetViews>
  <sheetFormatPr baseColWidth="10" defaultColWidth="10.85546875" defaultRowHeight="15" x14ac:dyDescent="0.25"/>
  <cols>
    <col min="2" max="2" width="7.85546875" customWidth="1"/>
    <col min="3" max="3" width="7.28515625" customWidth="1"/>
    <col min="4" max="4" width="4.5703125" customWidth="1"/>
    <col min="5" max="5" width="51.5703125" customWidth="1"/>
    <col min="6" max="6" width="6.85546875" customWidth="1"/>
    <col min="7" max="7" width="66.42578125" style="7" customWidth="1"/>
    <col min="8" max="8" width="3.85546875" customWidth="1"/>
  </cols>
  <sheetData>
    <row r="1" spans="1:14" ht="19.5" thickBot="1" x14ac:dyDescent="0.35">
      <c r="B1" s="6" t="s">
        <v>461</v>
      </c>
      <c r="C1" s="2"/>
      <c r="D1" s="2"/>
      <c r="E1" s="2"/>
      <c r="F1" s="2"/>
    </row>
    <row r="2" spans="1:14" s="7" customFormat="1" ht="147" customHeight="1" x14ac:dyDescent="0.25">
      <c r="A2" s="789" t="s">
        <v>339</v>
      </c>
      <c r="B2" s="117" t="s">
        <v>456</v>
      </c>
      <c r="C2" s="117" t="s">
        <v>459</v>
      </c>
      <c r="D2" s="117" t="s">
        <v>457</v>
      </c>
      <c r="E2" s="117" t="s">
        <v>458</v>
      </c>
      <c r="F2" s="117" t="s">
        <v>460</v>
      </c>
      <c r="G2" s="117" t="s">
        <v>340</v>
      </c>
      <c r="H2" s="118" t="s">
        <v>341</v>
      </c>
      <c r="I2" s="8"/>
    </row>
    <row r="3" spans="1:14" s="7" customFormat="1" x14ac:dyDescent="0.25">
      <c r="A3" s="790"/>
      <c r="B3" s="198">
        <v>1</v>
      </c>
      <c r="C3" s="198">
        <v>1</v>
      </c>
      <c r="D3" s="198">
        <v>1</v>
      </c>
      <c r="E3" s="233" t="s">
        <v>342</v>
      </c>
      <c r="F3" s="233" t="str">
        <f>B3&amp;"."&amp;C3&amp;"."&amp;D3</f>
        <v>1.1.1</v>
      </c>
      <c r="G3" s="234" t="s">
        <v>343</v>
      </c>
      <c r="H3" s="119" t="s">
        <v>453</v>
      </c>
    </row>
    <row r="4" spans="1:14" s="7" customFormat="1" ht="26.25" x14ac:dyDescent="0.25">
      <c r="A4" s="790"/>
      <c r="B4" s="198">
        <v>1</v>
      </c>
      <c r="C4" s="198">
        <v>1</v>
      </c>
      <c r="D4" s="198">
        <v>2</v>
      </c>
      <c r="E4" s="233" t="s">
        <v>344</v>
      </c>
      <c r="F4" s="233" t="str">
        <f t="shared" ref="F4:F42" si="0">B4&amp;"."&amp;C4&amp;"."&amp;D4</f>
        <v>1.1.2</v>
      </c>
      <c r="G4" s="234" t="s">
        <v>345</v>
      </c>
      <c r="H4" s="119" t="s">
        <v>453</v>
      </c>
    </row>
    <row r="5" spans="1:14" s="7" customFormat="1" x14ac:dyDescent="0.25">
      <c r="A5" s="790"/>
      <c r="B5" s="198">
        <v>1</v>
      </c>
      <c r="C5" s="198">
        <v>1</v>
      </c>
      <c r="D5" s="198">
        <v>3</v>
      </c>
      <c r="E5" s="233" t="s">
        <v>346</v>
      </c>
      <c r="F5" s="233" t="str">
        <f t="shared" si="0"/>
        <v>1.1.3</v>
      </c>
      <c r="G5" s="234" t="s">
        <v>347</v>
      </c>
      <c r="H5" s="119" t="s">
        <v>453</v>
      </c>
    </row>
    <row r="6" spans="1:14" s="7" customFormat="1" x14ac:dyDescent="0.25">
      <c r="A6" s="790"/>
      <c r="B6" s="198">
        <v>1</v>
      </c>
      <c r="C6" s="198">
        <v>2</v>
      </c>
      <c r="D6" s="198">
        <v>1</v>
      </c>
      <c r="E6" s="233" t="s">
        <v>348</v>
      </c>
      <c r="F6" s="233" t="str">
        <f t="shared" si="0"/>
        <v>1.2.1</v>
      </c>
      <c r="G6" s="234" t="s">
        <v>349</v>
      </c>
      <c r="H6" s="119" t="s">
        <v>453</v>
      </c>
    </row>
    <row r="7" spans="1:14" s="7" customFormat="1" ht="26.25" x14ac:dyDescent="0.25">
      <c r="A7" s="790"/>
      <c r="B7" s="198">
        <v>1</v>
      </c>
      <c r="C7" s="198">
        <v>2</v>
      </c>
      <c r="D7" s="198">
        <v>3</v>
      </c>
      <c r="E7" s="233" t="s">
        <v>350</v>
      </c>
      <c r="F7" s="233" t="str">
        <f t="shared" si="0"/>
        <v>1.2.3</v>
      </c>
      <c r="G7" s="234" t="s">
        <v>351</v>
      </c>
      <c r="H7" s="119" t="s">
        <v>453</v>
      </c>
    </row>
    <row r="8" spans="1:14" s="7" customFormat="1" ht="26.25" x14ac:dyDescent="0.25">
      <c r="A8" s="790"/>
      <c r="B8" s="198">
        <v>1</v>
      </c>
      <c r="C8" s="198">
        <v>2</v>
      </c>
      <c r="D8" s="198">
        <v>6</v>
      </c>
      <c r="E8" s="233" t="s">
        <v>352</v>
      </c>
      <c r="F8" s="233" t="str">
        <f t="shared" si="0"/>
        <v>1.2.6</v>
      </c>
      <c r="G8" s="234" t="s">
        <v>353</v>
      </c>
      <c r="H8" s="119" t="s">
        <v>453</v>
      </c>
    </row>
    <row r="9" spans="1:14" s="7" customFormat="1" ht="26.25" x14ac:dyDescent="0.25">
      <c r="A9" s="790"/>
      <c r="B9" s="198">
        <v>1</v>
      </c>
      <c r="C9" s="198">
        <v>2</v>
      </c>
      <c r="D9" s="198">
        <v>7</v>
      </c>
      <c r="E9" s="233" t="s">
        <v>354</v>
      </c>
      <c r="F9" s="233" t="str">
        <f t="shared" si="0"/>
        <v>1.2.7</v>
      </c>
      <c r="G9" s="234" t="s">
        <v>355</v>
      </c>
      <c r="H9" s="119" t="s">
        <v>453</v>
      </c>
    </row>
    <row r="10" spans="1:14" s="7" customFormat="1" x14ac:dyDescent="0.25">
      <c r="A10" s="790"/>
      <c r="B10" s="198">
        <v>1</v>
      </c>
      <c r="C10" s="198">
        <v>2</v>
      </c>
      <c r="D10" s="198">
        <v>9</v>
      </c>
      <c r="E10" s="233" t="s">
        <v>356</v>
      </c>
      <c r="F10" s="233" t="str">
        <f t="shared" si="0"/>
        <v>1.2.9</v>
      </c>
      <c r="G10" s="234" t="s">
        <v>357</v>
      </c>
      <c r="H10" s="119" t="s">
        <v>453</v>
      </c>
    </row>
    <row r="11" spans="1:14" s="7" customFormat="1" ht="26.25" x14ac:dyDescent="0.25">
      <c r="A11" s="790"/>
      <c r="B11" s="198">
        <v>1</v>
      </c>
      <c r="C11" s="198">
        <v>3</v>
      </c>
      <c r="D11" s="198">
        <v>1</v>
      </c>
      <c r="E11" s="233" t="s">
        <v>358</v>
      </c>
      <c r="F11" s="233" t="str">
        <f t="shared" si="0"/>
        <v>1.3.1</v>
      </c>
      <c r="G11" s="234" t="s">
        <v>359</v>
      </c>
      <c r="H11" s="119" t="s">
        <v>453</v>
      </c>
    </row>
    <row r="12" spans="1:14" s="7" customFormat="1" ht="26.25" x14ac:dyDescent="0.25">
      <c r="A12" s="790"/>
      <c r="B12" s="199">
        <v>2</v>
      </c>
      <c r="C12" s="199">
        <v>1</v>
      </c>
      <c r="D12" s="199">
        <v>5</v>
      </c>
      <c r="E12" s="211" t="s">
        <v>360</v>
      </c>
      <c r="F12" s="199" t="str">
        <f t="shared" si="0"/>
        <v>2.1.5</v>
      </c>
      <c r="G12" s="212" t="s">
        <v>361</v>
      </c>
      <c r="H12" s="119" t="s">
        <v>453</v>
      </c>
      <c r="K12" s="9"/>
      <c r="L12" s="782"/>
      <c r="M12" s="782"/>
      <c r="N12" s="782"/>
    </row>
    <row r="13" spans="1:14" s="7" customFormat="1" ht="26.25" x14ac:dyDescent="0.25">
      <c r="A13" s="790"/>
      <c r="B13" s="199">
        <v>2</v>
      </c>
      <c r="C13" s="199">
        <v>1</v>
      </c>
      <c r="D13" s="199">
        <v>6</v>
      </c>
      <c r="E13" s="211" t="s">
        <v>362</v>
      </c>
      <c r="F13" s="199" t="str">
        <f t="shared" si="0"/>
        <v>2.1.6</v>
      </c>
      <c r="G13" s="212" t="s">
        <v>363</v>
      </c>
      <c r="H13" s="119" t="s">
        <v>453</v>
      </c>
      <c r="K13" s="9"/>
      <c r="L13" s="782"/>
      <c r="M13" s="782"/>
      <c r="N13" s="782"/>
    </row>
    <row r="14" spans="1:14" s="7" customFormat="1" ht="26.25" x14ac:dyDescent="0.25">
      <c r="A14" s="790"/>
      <c r="B14" s="199">
        <v>2</v>
      </c>
      <c r="C14" s="199">
        <v>2</v>
      </c>
      <c r="D14" s="199">
        <v>2</v>
      </c>
      <c r="E14" s="211" t="s">
        <v>364</v>
      </c>
      <c r="F14" s="199" t="str">
        <f t="shared" si="0"/>
        <v>2.2.2</v>
      </c>
      <c r="G14" s="212" t="s">
        <v>361</v>
      </c>
      <c r="H14" s="119" t="s">
        <v>453</v>
      </c>
      <c r="K14" s="9"/>
      <c r="L14" s="782"/>
      <c r="M14" s="782"/>
      <c r="N14" s="782"/>
    </row>
    <row r="15" spans="1:14" s="7" customFormat="1" ht="26.25" x14ac:dyDescent="0.25">
      <c r="A15" s="790"/>
      <c r="B15" s="199">
        <v>2</v>
      </c>
      <c r="C15" s="199">
        <v>3</v>
      </c>
      <c r="D15" s="199">
        <v>1</v>
      </c>
      <c r="E15" s="211" t="s">
        <v>365</v>
      </c>
      <c r="F15" s="199" t="str">
        <f t="shared" si="0"/>
        <v>2.3.1</v>
      </c>
      <c r="G15" s="212" t="s">
        <v>366</v>
      </c>
      <c r="H15" s="119" t="s">
        <v>453</v>
      </c>
      <c r="K15" s="9"/>
      <c r="L15" s="782"/>
      <c r="M15" s="782"/>
      <c r="N15" s="782"/>
    </row>
    <row r="16" spans="1:14" s="7" customFormat="1" ht="39" x14ac:dyDescent="0.25">
      <c r="A16" s="790"/>
      <c r="B16" s="199">
        <v>2</v>
      </c>
      <c r="C16" s="199">
        <v>4</v>
      </c>
      <c r="D16" s="199">
        <v>1</v>
      </c>
      <c r="E16" s="211" t="s">
        <v>367</v>
      </c>
      <c r="F16" s="199" t="str">
        <f t="shared" si="0"/>
        <v>2.4.1</v>
      </c>
      <c r="G16" s="212" t="s">
        <v>368</v>
      </c>
      <c r="H16" s="119" t="s">
        <v>453</v>
      </c>
      <c r="K16" s="9"/>
      <c r="L16" s="782"/>
      <c r="M16" s="782"/>
      <c r="N16" s="782"/>
    </row>
    <row r="17" spans="1:14" s="7" customFormat="1" x14ac:dyDescent="0.25">
      <c r="A17" s="790"/>
      <c r="B17" s="199">
        <v>2</v>
      </c>
      <c r="C17" s="199">
        <v>5</v>
      </c>
      <c r="D17" s="199">
        <v>1</v>
      </c>
      <c r="E17" s="211" t="s">
        <v>369</v>
      </c>
      <c r="F17" s="199" t="str">
        <f t="shared" si="0"/>
        <v>2.5.1</v>
      </c>
      <c r="G17" s="212" t="s">
        <v>370</v>
      </c>
      <c r="H17" s="119" t="s">
        <v>453</v>
      </c>
      <c r="K17" s="9"/>
      <c r="L17" s="782"/>
      <c r="M17" s="782"/>
      <c r="N17" s="782"/>
    </row>
    <row r="18" spans="1:14" s="7" customFormat="1" ht="28.5" customHeight="1" x14ac:dyDescent="0.25">
      <c r="A18" s="790"/>
      <c r="B18" s="199">
        <v>2</v>
      </c>
      <c r="C18" s="199">
        <v>5</v>
      </c>
      <c r="D18" s="199">
        <v>2</v>
      </c>
      <c r="E18" s="211" t="s">
        <v>371</v>
      </c>
      <c r="F18" s="199" t="str">
        <f t="shared" si="0"/>
        <v>2.5.2</v>
      </c>
      <c r="G18" s="212" t="s">
        <v>372</v>
      </c>
      <c r="H18" s="119" t="s">
        <v>453</v>
      </c>
      <c r="K18" s="9"/>
      <c r="L18" s="782"/>
      <c r="M18" s="782"/>
      <c r="N18" s="782"/>
    </row>
    <row r="19" spans="1:14" s="7" customFormat="1" ht="62.25" customHeight="1" x14ac:dyDescent="0.25">
      <c r="A19" s="790"/>
      <c r="B19" s="200">
        <v>3</v>
      </c>
      <c r="C19" s="200">
        <v>1</v>
      </c>
      <c r="D19" s="200">
        <v>2</v>
      </c>
      <c r="E19" s="213" t="s">
        <v>373</v>
      </c>
      <c r="F19" s="200" t="str">
        <f t="shared" si="0"/>
        <v>3.1.2</v>
      </c>
      <c r="G19" s="214" t="s">
        <v>374</v>
      </c>
      <c r="H19" s="119" t="s">
        <v>453</v>
      </c>
      <c r="K19" s="9"/>
      <c r="L19" s="782"/>
      <c r="M19" s="782"/>
      <c r="N19" s="782"/>
    </row>
    <row r="20" spans="1:14" s="7" customFormat="1" ht="60" customHeight="1" x14ac:dyDescent="0.25">
      <c r="A20" s="790"/>
      <c r="B20" s="200">
        <v>3</v>
      </c>
      <c r="C20" s="200">
        <v>1</v>
      </c>
      <c r="D20" s="200">
        <v>3</v>
      </c>
      <c r="E20" s="213" t="s">
        <v>375</v>
      </c>
      <c r="F20" s="200" t="str">
        <f t="shared" si="0"/>
        <v>3.1.3</v>
      </c>
      <c r="G20" s="214" t="s">
        <v>376</v>
      </c>
      <c r="H20" s="119" t="s">
        <v>453</v>
      </c>
      <c r="K20" s="9"/>
      <c r="L20" s="782"/>
      <c r="M20" s="782"/>
      <c r="N20" s="782"/>
    </row>
    <row r="21" spans="1:14" s="7" customFormat="1" ht="88.15" customHeight="1" x14ac:dyDescent="0.25">
      <c r="A21" s="790"/>
      <c r="B21" s="200">
        <v>3</v>
      </c>
      <c r="C21" s="200">
        <v>1</v>
      </c>
      <c r="D21" s="200">
        <v>4</v>
      </c>
      <c r="E21" s="213" t="s">
        <v>377</v>
      </c>
      <c r="F21" s="200" t="str">
        <f t="shared" si="0"/>
        <v>3.1.4</v>
      </c>
      <c r="G21" s="214" t="s">
        <v>378</v>
      </c>
      <c r="H21" s="119" t="s">
        <v>453</v>
      </c>
      <c r="K21" s="9"/>
      <c r="L21" s="782"/>
      <c r="M21" s="782"/>
      <c r="N21" s="782"/>
    </row>
    <row r="22" spans="1:14" s="7" customFormat="1" ht="64.5" x14ac:dyDescent="0.25">
      <c r="A22" s="790"/>
      <c r="B22" s="200">
        <v>3</v>
      </c>
      <c r="C22" s="200">
        <v>1</v>
      </c>
      <c r="D22" s="200">
        <v>5</v>
      </c>
      <c r="E22" s="213" t="s">
        <v>379</v>
      </c>
      <c r="F22" s="200" t="str">
        <f t="shared" si="0"/>
        <v>3.1.5</v>
      </c>
      <c r="G22" s="214" t="s">
        <v>380</v>
      </c>
      <c r="H22" s="119" t="s">
        <v>453</v>
      </c>
      <c r="K22" s="9"/>
      <c r="L22" s="782"/>
      <c r="M22" s="782"/>
      <c r="N22" s="782"/>
    </row>
    <row r="23" spans="1:14" s="7" customFormat="1" ht="72.400000000000006" customHeight="1" x14ac:dyDescent="0.25">
      <c r="A23" s="790"/>
      <c r="B23" s="200">
        <v>3</v>
      </c>
      <c r="C23" s="200">
        <v>1</v>
      </c>
      <c r="D23" s="200">
        <v>6</v>
      </c>
      <c r="E23" s="213" t="s">
        <v>381</v>
      </c>
      <c r="F23" s="200" t="str">
        <f t="shared" si="0"/>
        <v>3.1.6</v>
      </c>
      <c r="G23" s="214" t="s">
        <v>382</v>
      </c>
      <c r="H23" s="119" t="s">
        <v>453</v>
      </c>
    </row>
    <row r="24" spans="1:14" s="7" customFormat="1" ht="51.75" x14ac:dyDescent="0.25">
      <c r="A24" s="790"/>
      <c r="B24" s="200">
        <v>3</v>
      </c>
      <c r="C24" s="200">
        <v>1</v>
      </c>
      <c r="D24" s="200">
        <v>7</v>
      </c>
      <c r="E24" s="213" t="s">
        <v>383</v>
      </c>
      <c r="F24" s="200" t="str">
        <f t="shared" si="0"/>
        <v>3.1.7</v>
      </c>
      <c r="G24" s="214" t="s">
        <v>384</v>
      </c>
      <c r="H24" s="119" t="s">
        <v>453</v>
      </c>
    </row>
    <row r="25" spans="1:14" s="7" customFormat="1" ht="39" x14ac:dyDescent="0.25">
      <c r="A25" s="790"/>
      <c r="B25" s="200">
        <v>3</v>
      </c>
      <c r="C25" s="200">
        <v>2</v>
      </c>
      <c r="D25" s="200">
        <v>1</v>
      </c>
      <c r="E25" s="213" t="s">
        <v>373</v>
      </c>
      <c r="F25" s="200" t="str">
        <f t="shared" si="0"/>
        <v>3.2.1</v>
      </c>
      <c r="G25" s="214" t="s">
        <v>385</v>
      </c>
      <c r="H25" s="119" t="s">
        <v>453</v>
      </c>
    </row>
    <row r="26" spans="1:14" s="7" customFormat="1" ht="26.25" x14ac:dyDescent="0.25">
      <c r="A26" s="790"/>
      <c r="B26" s="200">
        <v>3</v>
      </c>
      <c r="C26" s="200">
        <v>2</v>
      </c>
      <c r="D26" s="200">
        <v>2</v>
      </c>
      <c r="E26" s="213" t="s">
        <v>375</v>
      </c>
      <c r="F26" s="200" t="str">
        <f t="shared" si="0"/>
        <v>3.2.2</v>
      </c>
      <c r="G26" s="214" t="s">
        <v>386</v>
      </c>
      <c r="H26" s="119" t="s">
        <v>453</v>
      </c>
    </row>
    <row r="27" spans="1:14" s="7" customFormat="1" ht="51.75" x14ac:dyDescent="0.25">
      <c r="A27" s="790"/>
      <c r="B27" s="200">
        <v>3</v>
      </c>
      <c r="C27" s="200">
        <v>2</v>
      </c>
      <c r="D27" s="200">
        <v>3</v>
      </c>
      <c r="E27" s="213" t="s">
        <v>377</v>
      </c>
      <c r="F27" s="200" t="str">
        <f t="shared" si="0"/>
        <v>3.2.3</v>
      </c>
      <c r="G27" s="214" t="s">
        <v>387</v>
      </c>
      <c r="H27" s="119" t="s">
        <v>453</v>
      </c>
    </row>
    <row r="28" spans="1:14" s="7" customFormat="1" ht="64.5" x14ac:dyDescent="0.25">
      <c r="A28" s="790"/>
      <c r="B28" s="200">
        <v>3</v>
      </c>
      <c r="C28" s="200">
        <v>2</v>
      </c>
      <c r="D28" s="200">
        <v>4</v>
      </c>
      <c r="E28" s="213" t="s">
        <v>379</v>
      </c>
      <c r="F28" s="200" t="str">
        <f t="shared" si="0"/>
        <v>3.2.4</v>
      </c>
      <c r="G28" s="214" t="s">
        <v>388</v>
      </c>
      <c r="H28" s="119" t="s">
        <v>453</v>
      </c>
    </row>
    <row r="29" spans="1:14" s="7" customFormat="1" ht="39" x14ac:dyDescent="0.25">
      <c r="A29" s="790"/>
      <c r="B29" s="200">
        <v>3</v>
      </c>
      <c r="C29" s="200">
        <v>2</v>
      </c>
      <c r="D29" s="200">
        <v>5</v>
      </c>
      <c r="E29" s="213" t="s">
        <v>381</v>
      </c>
      <c r="F29" s="200" t="str">
        <f t="shared" si="0"/>
        <v>3.2.5</v>
      </c>
      <c r="G29" s="214" t="s">
        <v>389</v>
      </c>
      <c r="H29" s="119" t="s">
        <v>453</v>
      </c>
    </row>
    <row r="30" spans="1:14" s="7" customFormat="1" ht="51.75" x14ac:dyDescent="0.25">
      <c r="A30" s="790"/>
      <c r="B30" s="200">
        <v>3</v>
      </c>
      <c r="C30" s="200">
        <v>2</v>
      </c>
      <c r="D30" s="200">
        <v>6</v>
      </c>
      <c r="E30" s="213" t="s">
        <v>383</v>
      </c>
      <c r="F30" s="200" t="str">
        <f t="shared" si="0"/>
        <v>3.2.6</v>
      </c>
      <c r="G30" s="214" t="s">
        <v>390</v>
      </c>
      <c r="H30" s="119" t="s">
        <v>453</v>
      </c>
    </row>
    <row r="31" spans="1:14" s="7" customFormat="1" ht="39" x14ac:dyDescent="0.25">
      <c r="A31" s="790"/>
      <c r="B31" s="200">
        <v>3</v>
      </c>
      <c r="C31" s="200">
        <v>3</v>
      </c>
      <c r="D31" s="200">
        <v>1</v>
      </c>
      <c r="E31" s="213" t="s">
        <v>391</v>
      </c>
      <c r="F31" s="200" t="str">
        <f t="shared" si="0"/>
        <v>3.3.1</v>
      </c>
      <c r="G31" s="214" t="s">
        <v>392</v>
      </c>
      <c r="H31" s="119" t="s">
        <v>453</v>
      </c>
    </row>
    <row r="32" spans="1:14" s="7" customFormat="1" x14ac:dyDescent="0.25">
      <c r="A32" s="790"/>
      <c r="B32" s="200">
        <v>3</v>
      </c>
      <c r="C32" s="200">
        <v>3</v>
      </c>
      <c r="D32" s="200">
        <v>3</v>
      </c>
      <c r="E32" s="213" t="s">
        <v>393</v>
      </c>
      <c r="F32" s="200" t="str">
        <f t="shared" si="0"/>
        <v>3.3.3</v>
      </c>
      <c r="G32" s="214" t="s">
        <v>10</v>
      </c>
      <c r="H32" s="120"/>
    </row>
    <row r="33" spans="1:8" s="7" customFormat="1" ht="39" x14ac:dyDescent="0.25">
      <c r="A33" s="790"/>
      <c r="B33" s="200">
        <v>3</v>
      </c>
      <c r="C33" s="200">
        <v>4</v>
      </c>
      <c r="D33" s="200">
        <v>1</v>
      </c>
      <c r="E33" s="213" t="s">
        <v>394</v>
      </c>
      <c r="F33" s="200" t="str">
        <f t="shared" si="0"/>
        <v>3.4.1</v>
      </c>
      <c r="G33" s="214" t="s">
        <v>395</v>
      </c>
      <c r="H33" s="120" t="s">
        <v>453</v>
      </c>
    </row>
    <row r="34" spans="1:8" s="7" customFormat="1" ht="26.25" x14ac:dyDescent="0.25">
      <c r="A34" s="790"/>
      <c r="B34" s="200">
        <v>3</v>
      </c>
      <c r="C34" s="200">
        <v>4</v>
      </c>
      <c r="D34" s="200">
        <v>2</v>
      </c>
      <c r="E34" s="213" t="s">
        <v>396</v>
      </c>
      <c r="F34" s="200" t="str">
        <f t="shared" si="0"/>
        <v>3.4.2</v>
      </c>
      <c r="G34" s="214" t="s">
        <v>397</v>
      </c>
      <c r="H34" s="120" t="s">
        <v>453</v>
      </c>
    </row>
    <row r="35" spans="1:8" s="7" customFormat="1" ht="26.25" x14ac:dyDescent="0.25">
      <c r="A35" s="790"/>
      <c r="B35" s="200">
        <v>3</v>
      </c>
      <c r="C35" s="200">
        <v>5</v>
      </c>
      <c r="D35" s="200">
        <v>1</v>
      </c>
      <c r="E35" s="213" t="s">
        <v>398</v>
      </c>
      <c r="F35" s="200" t="str">
        <f t="shared" si="0"/>
        <v>3.5.1</v>
      </c>
      <c r="G35" s="214" t="s">
        <v>399</v>
      </c>
      <c r="H35" s="120" t="s">
        <v>453</v>
      </c>
    </row>
    <row r="36" spans="1:8" s="7" customFormat="1" ht="39" x14ac:dyDescent="0.25">
      <c r="A36" s="790"/>
      <c r="B36" s="200">
        <v>3</v>
      </c>
      <c r="C36" s="200">
        <v>5</v>
      </c>
      <c r="D36" s="200">
        <v>2</v>
      </c>
      <c r="E36" s="213" t="s">
        <v>377</v>
      </c>
      <c r="F36" s="200" t="str">
        <f t="shared" si="0"/>
        <v>3.5.2</v>
      </c>
      <c r="G36" s="214" t="s">
        <v>400</v>
      </c>
      <c r="H36" s="120" t="s">
        <v>453</v>
      </c>
    </row>
    <row r="37" spans="1:8" s="7" customFormat="1" ht="26.25" x14ac:dyDescent="0.25">
      <c r="A37" s="790"/>
      <c r="B37" s="200">
        <v>3</v>
      </c>
      <c r="C37" s="200">
        <v>6</v>
      </c>
      <c r="D37" s="200">
        <v>1</v>
      </c>
      <c r="E37" s="213" t="s">
        <v>401</v>
      </c>
      <c r="F37" s="200" t="str">
        <f t="shared" si="0"/>
        <v>3.6.1</v>
      </c>
      <c r="G37" s="214" t="s">
        <v>402</v>
      </c>
      <c r="H37" s="120" t="s">
        <v>453</v>
      </c>
    </row>
    <row r="38" spans="1:8" s="7" customFormat="1" ht="26.25" x14ac:dyDescent="0.25">
      <c r="A38" s="790"/>
      <c r="B38" s="201">
        <v>4</v>
      </c>
      <c r="C38" s="201">
        <v>1</v>
      </c>
      <c r="D38" s="201">
        <v>2</v>
      </c>
      <c r="E38" s="215" t="s">
        <v>403</v>
      </c>
      <c r="F38" s="201" t="str">
        <f t="shared" si="0"/>
        <v>4.1.2</v>
      </c>
      <c r="G38" s="216" t="s">
        <v>404</v>
      </c>
      <c r="H38" s="120" t="s">
        <v>453</v>
      </c>
    </row>
    <row r="39" spans="1:8" s="7" customFormat="1" ht="51.75" x14ac:dyDescent="0.25">
      <c r="A39" s="790"/>
      <c r="B39" s="201">
        <v>4</v>
      </c>
      <c r="C39" s="201">
        <v>1</v>
      </c>
      <c r="D39" s="201">
        <v>4</v>
      </c>
      <c r="E39" s="215" t="s">
        <v>405</v>
      </c>
      <c r="F39" s="201" t="str">
        <f t="shared" si="0"/>
        <v>4.1.4</v>
      </c>
      <c r="G39" s="216" t="s">
        <v>406</v>
      </c>
      <c r="H39" s="120" t="s">
        <v>453</v>
      </c>
    </row>
    <row r="40" spans="1:8" s="7" customFormat="1" ht="39" x14ac:dyDescent="0.25">
      <c r="A40" s="790"/>
      <c r="B40" s="201">
        <v>4</v>
      </c>
      <c r="C40" s="201">
        <v>1</v>
      </c>
      <c r="D40" s="201">
        <v>5</v>
      </c>
      <c r="E40" s="215" t="s">
        <v>407</v>
      </c>
      <c r="F40" s="201" t="str">
        <f t="shared" si="0"/>
        <v>4.1.5</v>
      </c>
      <c r="G40" s="216" t="s">
        <v>408</v>
      </c>
      <c r="H40" s="120" t="s">
        <v>453</v>
      </c>
    </row>
    <row r="41" spans="1:8" s="7" customFormat="1" ht="51.75" x14ac:dyDescent="0.25">
      <c r="A41" s="790"/>
      <c r="B41" s="201">
        <v>4</v>
      </c>
      <c r="C41" s="201">
        <v>2</v>
      </c>
      <c r="D41" s="201">
        <v>4</v>
      </c>
      <c r="E41" s="215" t="s">
        <v>409</v>
      </c>
      <c r="F41" s="201" t="str">
        <f t="shared" si="0"/>
        <v>4.2.4</v>
      </c>
      <c r="G41" s="216" t="s">
        <v>410</v>
      </c>
      <c r="H41" s="120" t="s">
        <v>453</v>
      </c>
    </row>
    <row r="42" spans="1:8" s="7" customFormat="1" ht="27" thickBot="1" x14ac:dyDescent="0.3">
      <c r="A42" s="791"/>
      <c r="B42" s="202">
        <v>4</v>
      </c>
      <c r="C42" s="202">
        <v>2</v>
      </c>
      <c r="D42" s="202">
        <v>5</v>
      </c>
      <c r="E42" s="217" t="s">
        <v>411</v>
      </c>
      <c r="F42" s="202" t="str">
        <f t="shared" si="0"/>
        <v>4.2.5</v>
      </c>
      <c r="G42" s="218" t="s">
        <v>412</v>
      </c>
      <c r="H42" s="121" t="s">
        <v>453</v>
      </c>
    </row>
    <row r="43" spans="1:8" s="7" customFormat="1" ht="15.75" thickBot="1" x14ac:dyDescent="0.3">
      <c r="A43" s="381"/>
      <c r="B43" s="382"/>
      <c r="C43" s="382"/>
      <c r="D43" s="382"/>
      <c r="E43" s="231"/>
      <c r="F43" s="382"/>
      <c r="G43" s="231"/>
    </row>
    <row r="44" spans="1:8" x14ac:dyDescent="0.25">
      <c r="A44" s="783" t="s">
        <v>454</v>
      </c>
      <c r="B44" s="203"/>
      <c r="C44" s="203"/>
      <c r="D44" s="203"/>
      <c r="E44" s="219"/>
      <c r="F44" s="203"/>
      <c r="G44" s="219" t="s">
        <v>413</v>
      </c>
      <c r="H44" s="122"/>
    </row>
    <row r="45" spans="1:8" x14ac:dyDescent="0.25">
      <c r="A45" s="784"/>
      <c r="B45" s="204"/>
      <c r="C45" s="204"/>
      <c r="D45" s="204"/>
      <c r="E45" s="220"/>
      <c r="F45" s="204"/>
      <c r="G45" s="220" t="s">
        <v>414</v>
      </c>
      <c r="H45" s="123"/>
    </row>
    <row r="46" spans="1:8" x14ac:dyDescent="0.25">
      <c r="A46" s="784"/>
      <c r="B46" s="204"/>
      <c r="C46" s="204"/>
      <c r="D46" s="204"/>
      <c r="E46" s="220"/>
      <c r="F46" s="204"/>
      <c r="G46" s="221" t="s">
        <v>415</v>
      </c>
      <c r="H46" s="123"/>
    </row>
    <row r="47" spans="1:8" ht="31.15" customHeight="1" x14ac:dyDescent="0.25">
      <c r="A47" s="784"/>
      <c r="B47" s="204"/>
      <c r="C47" s="204"/>
      <c r="D47" s="204"/>
      <c r="E47" s="220"/>
      <c r="F47" s="204"/>
      <c r="G47" s="221" t="s">
        <v>416</v>
      </c>
      <c r="H47" s="123"/>
    </row>
    <row r="48" spans="1:8" x14ac:dyDescent="0.25">
      <c r="A48" s="784"/>
      <c r="B48" s="204"/>
      <c r="C48" s="204"/>
      <c r="D48" s="204"/>
      <c r="E48" s="220"/>
      <c r="F48" s="204"/>
      <c r="G48" s="221" t="s">
        <v>417</v>
      </c>
      <c r="H48" s="123"/>
    </row>
    <row r="49" spans="1:8" x14ac:dyDescent="0.25">
      <c r="A49" s="784"/>
      <c r="B49" s="204"/>
      <c r="C49" s="204"/>
      <c r="D49" s="204"/>
      <c r="E49" s="220"/>
      <c r="F49" s="204"/>
      <c r="G49" s="221" t="s">
        <v>418</v>
      </c>
      <c r="H49" s="123"/>
    </row>
    <row r="50" spans="1:8" ht="15.75" thickBot="1" x14ac:dyDescent="0.3">
      <c r="A50" s="785"/>
      <c r="B50" s="205"/>
      <c r="C50" s="205"/>
      <c r="D50" s="205"/>
      <c r="E50" s="222"/>
      <c r="F50" s="205"/>
      <c r="G50" s="223" t="s">
        <v>419</v>
      </c>
      <c r="H50" s="124"/>
    </row>
    <row r="51" spans="1:8" ht="15.75" thickBot="1" x14ac:dyDescent="0.3">
      <c r="A51" s="10"/>
      <c r="B51" s="44"/>
      <c r="C51" s="44"/>
      <c r="D51" s="44"/>
      <c r="E51" s="230"/>
      <c r="F51" s="44"/>
      <c r="G51" s="231"/>
    </row>
    <row r="52" spans="1:8" ht="14.25" customHeight="1" x14ac:dyDescent="0.25">
      <c r="A52" s="783" t="s">
        <v>217</v>
      </c>
      <c r="B52" s="206"/>
      <c r="C52" s="206"/>
      <c r="D52" s="206"/>
      <c r="E52" s="224"/>
      <c r="F52" s="206"/>
      <c r="G52" s="225" t="s">
        <v>420</v>
      </c>
      <c r="H52" s="122"/>
    </row>
    <row r="53" spans="1:8" x14ac:dyDescent="0.25">
      <c r="A53" s="784"/>
      <c r="B53" s="207"/>
      <c r="C53" s="207"/>
      <c r="D53" s="207"/>
      <c r="E53" s="226"/>
      <c r="F53" s="207"/>
      <c r="G53" s="227" t="s">
        <v>421</v>
      </c>
      <c r="H53" s="123"/>
    </row>
    <row r="54" spans="1:8" x14ac:dyDescent="0.25">
      <c r="A54" s="784"/>
      <c r="B54" s="207"/>
      <c r="C54" s="207"/>
      <c r="D54" s="207"/>
      <c r="E54" s="226"/>
      <c r="F54" s="207"/>
      <c r="G54" s="227" t="s">
        <v>422</v>
      </c>
      <c r="H54" s="123"/>
    </row>
    <row r="55" spans="1:8" x14ac:dyDescent="0.25">
      <c r="A55" s="784"/>
      <c r="B55" s="207"/>
      <c r="C55" s="207"/>
      <c r="D55" s="207"/>
      <c r="E55" s="226"/>
      <c r="F55" s="207"/>
      <c r="G55" s="227" t="s">
        <v>423</v>
      </c>
      <c r="H55" s="123"/>
    </row>
    <row r="56" spans="1:8" ht="26.25" x14ac:dyDescent="0.25">
      <c r="A56" s="784"/>
      <c r="B56" s="207"/>
      <c r="C56" s="207"/>
      <c r="D56" s="207"/>
      <c r="E56" s="226"/>
      <c r="F56" s="207"/>
      <c r="G56" s="227" t="s">
        <v>424</v>
      </c>
      <c r="H56" s="123"/>
    </row>
    <row r="57" spans="1:8" x14ac:dyDescent="0.25">
      <c r="A57" s="784"/>
      <c r="B57" s="207"/>
      <c r="C57" s="207"/>
      <c r="D57" s="207"/>
      <c r="E57" s="226"/>
      <c r="F57" s="207"/>
      <c r="G57" s="227" t="s">
        <v>425</v>
      </c>
      <c r="H57" s="123"/>
    </row>
    <row r="58" spans="1:8" ht="26.25" x14ac:dyDescent="0.25">
      <c r="A58" s="784"/>
      <c r="B58" s="207"/>
      <c r="C58" s="207"/>
      <c r="D58" s="207"/>
      <c r="E58" s="226"/>
      <c r="F58" s="207"/>
      <c r="G58" s="227" t="s">
        <v>426</v>
      </c>
      <c r="H58" s="123"/>
    </row>
    <row r="59" spans="1:8" x14ac:dyDescent="0.25">
      <c r="A59" s="784"/>
      <c r="B59" s="207"/>
      <c r="C59" s="207"/>
      <c r="D59" s="207"/>
      <c r="E59" s="226"/>
      <c r="F59" s="207"/>
      <c r="G59" s="227" t="s">
        <v>427</v>
      </c>
      <c r="H59" s="123"/>
    </row>
    <row r="60" spans="1:8" x14ac:dyDescent="0.25">
      <c r="A60" s="784"/>
      <c r="B60" s="207"/>
      <c r="C60" s="207"/>
      <c r="D60" s="207"/>
      <c r="E60" s="226"/>
      <c r="F60" s="207"/>
      <c r="G60" s="227" t="s">
        <v>428</v>
      </c>
      <c r="H60" s="123"/>
    </row>
    <row r="61" spans="1:8" ht="15.75" thickBot="1" x14ac:dyDescent="0.3">
      <c r="A61" s="785"/>
      <c r="B61" s="208"/>
      <c r="C61" s="208"/>
      <c r="D61" s="208"/>
      <c r="E61" s="228"/>
      <c r="F61" s="208"/>
      <c r="G61" s="229" t="s">
        <v>429</v>
      </c>
      <c r="H61" s="124"/>
    </row>
    <row r="62" spans="1:8" x14ac:dyDescent="0.25">
      <c r="A62" s="10"/>
      <c r="B62" s="44"/>
      <c r="C62" s="44"/>
      <c r="D62" s="44"/>
      <c r="E62" s="230"/>
      <c r="F62" s="44"/>
      <c r="G62" s="231"/>
    </row>
    <row r="63" spans="1:8" x14ac:dyDescent="0.25">
      <c r="A63" s="10"/>
      <c r="B63" s="44"/>
      <c r="C63" s="44"/>
      <c r="D63" s="44"/>
      <c r="E63" s="230"/>
      <c r="F63" s="44"/>
      <c r="G63" s="231"/>
    </row>
    <row r="64" spans="1:8" ht="15.75" thickBot="1" x14ac:dyDescent="0.3">
      <c r="A64" s="10"/>
      <c r="B64" s="44"/>
      <c r="C64" s="44"/>
      <c r="D64" s="44"/>
      <c r="E64" s="230"/>
      <c r="F64" s="44"/>
      <c r="G64" s="231"/>
    </row>
    <row r="65" spans="1:8" ht="26.25" customHeight="1" x14ac:dyDescent="0.25">
      <c r="A65" s="786" t="s">
        <v>299</v>
      </c>
      <c r="B65" s="209">
        <v>1</v>
      </c>
      <c r="C65" s="209">
        <v>2</v>
      </c>
      <c r="D65" s="209">
        <v>2</v>
      </c>
      <c r="E65" s="235" t="s">
        <v>430</v>
      </c>
      <c r="F65" s="209" t="str">
        <f t="shared" ref="F65:F75" si="1">B65&amp;"."&amp;C65&amp;"."&amp;D65</f>
        <v>1.2.2</v>
      </c>
      <c r="G65" s="235" t="s">
        <v>431</v>
      </c>
      <c r="H65" s="125" t="s">
        <v>452</v>
      </c>
    </row>
    <row r="66" spans="1:8" x14ac:dyDescent="0.25">
      <c r="A66" s="787"/>
      <c r="B66" s="198">
        <v>1</v>
      </c>
      <c r="C66" s="198">
        <v>2</v>
      </c>
      <c r="D66" s="198">
        <v>5</v>
      </c>
      <c r="E66" s="233" t="s">
        <v>432</v>
      </c>
      <c r="F66" s="198" t="str">
        <f t="shared" si="1"/>
        <v>1.2.5</v>
      </c>
      <c r="G66" s="233" t="s">
        <v>433</v>
      </c>
      <c r="H66" s="119" t="s">
        <v>452</v>
      </c>
    </row>
    <row r="67" spans="1:8" ht="26.25" x14ac:dyDescent="0.25">
      <c r="A67" s="787"/>
      <c r="B67" s="198">
        <v>1</v>
      </c>
      <c r="C67" s="198">
        <v>2</v>
      </c>
      <c r="D67" s="198">
        <v>8</v>
      </c>
      <c r="E67" s="233" t="s">
        <v>434</v>
      </c>
      <c r="F67" s="198" t="str">
        <f t="shared" si="1"/>
        <v>1.2.8</v>
      </c>
      <c r="G67" s="233" t="s">
        <v>435</v>
      </c>
      <c r="H67" s="119" t="s">
        <v>452</v>
      </c>
    </row>
    <row r="68" spans="1:8" ht="39" x14ac:dyDescent="0.25">
      <c r="A68" s="787"/>
      <c r="B68" s="200">
        <v>3</v>
      </c>
      <c r="C68" s="200">
        <v>3</v>
      </c>
      <c r="D68" s="200">
        <v>2</v>
      </c>
      <c r="E68" s="213" t="s">
        <v>436</v>
      </c>
      <c r="F68" s="200" t="str">
        <f t="shared" si="1"/>
        <v>3.3.2</v>
      </c>
      <c r="G68" s="214" t="s">
        <v>437</v>
      </c>
      <c r="H68" s="120" t="s">
        <v>452</v>
      </c>
    </row>
    <row r="69" spans="1:8" ht="26.25" x14ac:dyDescent="0.25">
      <c r="A69" s="787"/>
      <c r="B69" s="200">
        <v>3</v>
      </c>
      <c r="C69" s="200">
        <v>3</v>
      </c>
      <c r="D69" s="200">
        <v>5</v>
      </c>
      <c r="E69" s="213" t="s">
        <v>438</v>
      </c>
      <c r="F69" s="200" t="str">
        <f t="shared" si="1"/>
        <v>3.3.5</v>
      </c>
      <c r="G69" s="214" t="s">
        <v>439</v>
      </c>
      <c r="H69" s="120" t="s">
        <v>452</v>
      </c>
    </row>
    <row r="70" spans="1:8" ht="39" x14ac:dyDescent="0.25">
      <c r="A70" s="787"/>
      <c r="B70" s="200">
        <v>3</v>
      </c>
      <c r="C70" s="200">
        <v>6</v>
      </c>
      <c r="D70" s="200">
        <v>3</v>
      </c>
      <c r="E70" s="213" t="s">
        <v>440</v>
      </c>
      <c r="F70" s="200" t="str">
        <f t="shared" si="1"/>
        <v>3.6.3</v>
      </c>
      <c r="G70" s="214" t="s">
        <v>441</v>
      </c>
      <c r="H70" s="120" t="s">
        <v>452</v>
      </c>
    </row>
    <row r="71" spans="1:8" ht="39" x14ac:dyDescent="0.25">
      <c r="A71" s="787"/>
      <c r="B71" s="201">
        <v>4</v>
      </c>
      <c r="C71" s="201">
        <v>1</v>
      </c>
      <c r="D71" s="201">
        <v>1</v>
      </c>
      <c r="E71" s="215" t="s">
        <v>442</v>
      </c>
      <c r="F71" s="201" t="str">
        <f t="shared" si="1"/>
        <v>4.1.1</v>
      </c>
      <c r="G71" s="216" t="s">
        <v>443</v>
      </c>
      <c r="H71" s="120" t="s">
        <v>452</v>
      </c>
    </row>
    <row r="72" spans="1:8" ht="39" x14ac:dyDescent="0.25">
      <c r="A72" s="787"/>
      <c r="B72" s="201">
        <v>4</v>
      </c>
      <c r="C72" s="201">
        <v>3</v>
      </c>
      <c r="D72" s="201">
        <v>1</v>
      </c>
      <c r="E72" s="215" t="s">
        <v>444</v>
      </c>
      <c r="F72" s="201" t="str">
        <f t="shared" si="1"/>
        <v>4.3.1</v>
      </c>
      <c r="G72" s="216" t="s">
        <v>445</v>
      </c>
      <c r="H72" s="120" t="s">
        <v>452</v>
      </c>
    </row>
    <row r="73" spans="1:8" ht="27" thickBot="1" x14ac:dyDescent="0.3">
      <c r="A73" s="788"/>
      <c r="B73" s="202">
        <v>4</v>
      </c>
      <c r="C73" s="202">
        <v>3</v>
      </c>
      <c r="D73" s="202">
        <v>2</v>
      </c>
      <c r="E73" s="217" t="s">
        <v>446</v>
      </c>
      <c r="F73" s="202" t="str">
        <f t="shared" si="1"/>
        <v>4.3.2</v>
      </c>
      <c r="G73" s="218" t="s">
        <v>447</v>
      </c>
      <c r="H73" s="121" t="s">
        <v>452</v>
      </c>
    </row>
    <row r="74" spans="1:8" ht="15.75" thickBot="1" x14ac:dyDescent="0.3">
      <c r="A74" s="10"/>
      <c r="B74" s="44"/>
      <c r="C74" s="44"/>
      <c r="D74" s="44"/>
      <c r="E74" s="230"/>
      <c r="F74" s="231"/>
      <c r="G74" s="231"/>
    </row>
    <row r="75" spans="1:8" ht="27" thickBot="1" x14ac:dyDescent="0.3">
      <c r="A75" s="126" t="s">
        <v>77</v>
      </c>
      <c r="B75" s="210">
        <v>2</v>
      </c>
      <c r="C75" s="210">
        <v>1</v>
      </c>
      <c r="D75" s="210">
        <v>2</v>
      </c>
      <c r="E75" s="232" t="s">
        <v>448</v>
      </c>
      <c r="F75" s="210" t="str">
        <f t="shared" si="1"/>
        <v>2.1.2</v>
      </c>
      <c r="G75" s="232" t="s">
        <v>449</v>
      </c>
      <c r="H75" s="127" t="s">
        <v>455</v>
      </c>
    </row>
  </sheetData>
  <sheetProtection algorithmName="SHA-512" hashValue="TmpbgayeUDs79EkYNT6UhAH2BDMa4VPUVjSGYjFaTv5e4VZqq6HMj3hhVK/9IAK6LsJaOA68tJdSe3UdDxhXIg==" saltValue="qm2hC3eNSPc9MTtKqeVSPg==" spinCount="100000" sheet="1" objects="1" scenarios="1"/>
  <mergeCells count="15">
    <mergeCell ref="L21:N21"/>
    <mergeCell ref="L22:N22"/>
    <mergeCell ref="A44:A50"/>
    <mergeCell ref="A52:A61"/>
    <mergeCell ref="A65:A73"/>
    <mergeCell ref="A2:A42"/>
    <mergeCell ref="L12:N12"/>
    <mergeCell ref="L13:N13"/>
    <mergeCell ref="L14:N14"/>
    <mergeCell ref="L15:N15"/>
    <mergeCell ref="L16:N16"/>
    <mergeCell ref="L17:N17"/>
    <mergeCell ref="L18:N18"/>
    <mergeCell ref="L19:N19"/>
    <mergeCell ref="L20:N20"/>
  </mergeCells>
  <pageMargins left="0.7" right="0.7" top="0.78740157499999996" bottom="0.78740157499999996" header="0.3" footer="0.3"/>
  <pageSetup paperSize="9" scale="66" orientation="landscape" r:id="rId1"/>
  <headerFooter>
    <oddFooter>Seite &amp;P von &amp;N</oddFooter>
  </headerFooter>
  <rowBreaks count="3" manualBreakCount="3">
    <brk id="18" max="6" man="1"/>
    <brk id="28" max="6" man="1"/>
    <brk id="42" max="6" man="1"/>
  </rowBreaks>
  <colBreaks count="1" manualBreakCount="1">
    <brk id="8"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
    <tabColor theme="9" tint="-0.249977111117893"/>
  </sheetPr>
  <dimension ref="A1:Z160"/>
  <sheetViews>
    <sheetView showGridLines="0" zoomScaleNormal="100" zoomScaleSheetLayoutView="70" zoomScalePageLayoutView="115" workbookViewId="0">
      <selection activeCell="A105" sqref="A105:P107"/>
    </sheetView>
  </sheetViews>
  <sheetFormatPr baseColWidth="10" defaultColWidth="11.42578125" defaultRowHeight="15" x14ac:dyDescent="0.25"/>
  <cols>
    <col min="1" max="1" width="9" style="26" customWidth="1"/>
    <col min="2" max="2" width="4.7109375" style="26" customWidth="1"/>
    <col min="3" max="3" width="9.140625" style="26" customWidth="1"/>
    <col min="4" max="4" width="13.42578125" style="26" customWidth="1"/>
    <col min="5" max="6" width="5.5703125" style="26" customWidth="1"/>
    <col min="7" max="7" width="7.7109375" style="26" customWidth="1"/>
    <col min="8" max="9" width="5.5703125" style="26" customWidth="1"/>
    <col min="10" max="10" width="6.42578125" style="26" customWidth="1"/>
    <col min="11" max="11" width="4" style="26" customWidth="1"/>
    <col min="12" max="15" width="4.7109375" style="26" customWidth="1"/>
    <col min="16" max="16" width="5.28515625" style="26" customWidth="1"/>
    <col min="17" max="20" width="11.42578125" style="26" customWidth="1"/>
    <col min="21" max="21" width="11.42578125" style="26" hidden="1" customWidth="1"/>
    <col min="22" max="24" width="11.42578125" style="26" customWidth="1"/>
    <col min="25" max="25" width="11.42578125" style="26"/>
    <col min="26" max="26" width="11.42578125" style="26" hidden="1" customWidth="1"/>
    <col min="27" max="16384" width="11.42578125" style="26"/>
  </cols>
  <sheetData>
    <row r="1" spans="1:23" s="65" customFormat="1" ht="15.75" customHeight="1" thickBot="1" x14ac:dyDescent="0.3">
      <c r="A1" s="430"/>
      <c r="B1" s="431"/>
      <c r="C1" s="431"/>
      <c r="D1" s="431"/>
      <c r="E1" s="431"/>
      <c r="F1" s="431"/>
      <c r="G1" s="82"/>
      <c r="H1" s="82"/>
      <c r="I1" s="91"/>
      <c r="J1" s="91"/>
      <c r="K1" s="91"/>
      <c r="L1" s="91"/>
      <c r="M1" s="427" t="s">
        <v>46</v>
      </c>
      <c r="N1" s="428"/>
      <c r="O1" s="428"/>
      <c r="P1" s="184" t="str">
        <f>IF(QV_Jahr="","",QV_Jahr)</f>
        <v/>
      </c>
    </row>
    <row r="2" spans="1:23" s="65" customFormat="1" ht="63.4" customHeight="1" thickBot="1" x14ac:dyDescent="0.3">
      <c r="A2" s="83"/>
      <c r="B2" s="84"/>
      <c r="C2" s="82"/>
      <c r="D2" s="82"/>
      <c r="E2" s="82"/>
      <c r="F2" s="82"/>
      <c r="G2" s="82"/>
      <c r="H2" s="82"/>
      <c r="I2" s="66"/>
      <c r="J2" s="17"/>
      <c r="K2" s="17"/>
      <c r="L2" s="17"/>
      <c r="M2" s="17"/>
    </row>
    <row r="3" spans="1:23" s="65" customFormat="1" ht="15.4" customHeight="1" x14ac:dyDescent="0.25">
      <c r="A3" s="85" t="s">
        <v>47</v>
      </c>
      <c r="B3" s="84"/>
      <c r="C3" s="82"/>
      <c r="D3" s="82"/>
      <c r="E3" s="82"/>
      <c r="F3" s="82"/>
      <c r="G3" s="82"/>
      <c r="H3" s="82"/>
      <c r="I3" s="66"/>
      <c r="J3" s="99"/>
      <c r="K3" s="99"/>
      <c r="L3" s="99"/>
      <c r="M3" s="433" t="s">
        <v>44</v>
      </c>
      <c r="N3" s="434"/>
      <c r="O3" s="434"/>
      <c r="P3" s="435"/>
    </row>
    <row r="4" spans="1:23" s="65" customFormat="1" ht="15.4" customHeight="1" x14ac:dyDescent="0.25">
      <c r="A4" s="82" t="s">
        <v>48</v>
      </c>
      <c r="B4" s="84"/>
      <c r="C4" s="82"/>
      <c r="D4" s="82"/>
      <c r="E4" s="82"/>
      <c r="F4" s="82"/>
      <c r="G4" s="82"/>
      <c r="H4" s="82"/>
      <c r="I4" s="66"/>
      <c r="J4" s="75"/>
      <c r="K4" s="75"/>
      <c r="L4" s="75"/>
      <c r="M4" s="486" t="str">
        <f>IF(K_Nummer="","",K_Nummer)</f>
        <v/>
      </c>
      <c r="N4" s="487"/>
      <c r="O4" s="487"/>
      <c r="P4" s="488"/>
    </row>
    <row r="5" spans="1:23" s="65" customFormat="1" ht="18.399999999999999" customHeight="1" x14ac:dyDescent="0.35">
      <c r="A5" s="87" t="s">
        <v>97</v>
      </c>
      <c r="B5" s="84"/>
      <c r="C5" s="82"/>
      <c r="D5" s="82"/>
      <c r="E5" s="82"/>
      <c r="F5" s="82"/>
      <c r="G5" s="82"/>
      <c r="H5" s="82"/>
      <c r="I5" s="66"/>
      <c r="J5" s="75"/>
      <c r="K5" s="75"/>
      <c r="L5" s="75"/>
      <c r="M5" s="439" t="s">
        <v>45</v>
      </c>
      <c r="N5" s="440"/>
      <c r="O5" s="440"/>
      <c r="P5" s="441"/>
    </row>
    <row r="6" spans="1:23" s="65" customFormat="1" ht="15.4" customHeight="1" thickBot="1" x14ac:dyDescent="0.3">
      <c r="A6" s="82" t="s">
        <v>49</v>
      </c>
      <c r="B6" s="84"/>
      <c r="C6" s="82"/>
      <c r="D6" s="82"/>
      <c r="E6" s="82"/>
      <c r="F6" s="82"/>
      <c r="G6" s="82"/>
      <c r="H6" s="82"/>
      <c r="I6" s="91"/>
      <c r="J6" s="91"/>
      <c r="K6" s="91"/>
      <c r="L6" s="91"/>
      <c r="M6" s="442" t="str">
        <f>IF(K_Name="","",K_Vorname&amp;" "&amp;K_Name)</f>
        <v/>
      </c>
      <c r="N6" s="443"/>
      <c r="O6" s="443"/>
      <c r="P6" s="444"/>
    </row>
    <row r="7" spans="1:23" s="65" customFormat="1" ht="8.85" customHeight="1" x14ac:dyDescent="0.25">
      <c r="A7" s="82"/>
      <c r="B7" s="84"/>
      <c r="C7" s="82"/>
      <c r="D7" s="82"/>
      <c r="E7" s="82"/>
      <c r="F7" s="82"/>
      <c r="G7" s="82"/>
      <c r="H7" s="82"/>
      <c r="I7" s="91"/>
      <c r="J7" s="91"/>
      <c r="K7" s="91"/>
      <c r="L7" s="91"/>
      <c r="M7" s="91"/>
    </row>
    <row r="8" spans="1:23" s="65" customFormat="1" ht="15.4" customHeight="1" x14ac:dyDescent="0.25">
      <c r="A8" s="528" t="s">
        <v>98</v>
      </c>
      <c r="B8" s="528"/>
      <c r="C8" s="528"/>
      <c r="D8" s="528"/>
      <c r="E8" s="529" t="str">
        <f>IF(Titel_Aufg="","",Titel_Aufg)</f>
        <v/>
      </c>
      <c r="F8" s="530"/>
      <c r="G8" s="530"/>
      <c r="H8" s="530"/>
      <c r="I8" s="530"/>
      <c r="J8" s="530"/>
      <c r="K8" s="530"/>
      <c r="L8" s="530"/>
      <c r="M8" s="530"/>
      <c r="N8" s="530"/>
      <c r="O8" s="530"/>
      <c r="P8" s="531"/>
    </row>
    <row r="9" spans="1:23" s="15" customFormat="1" x14ac:dyDescent="0.25">
      <c r="P9" s="34"/>
      <c r="Q9" s="34"/>
      <c r="R9" s="34"/>
      <c r="S9" s="34"/>
      <c r="T9" s="34"/>
      <c r="U9" s="34"/>
      <c r="V9" s="34"/>
      <c r="W9" s="34"/>
    </row>
    <row r="10" spans="1:23" ht="15.4" customHeight="1" x14ac:dyDescent="0.25">
      <c r="A10" s="43" t="s">
        <v>99</v>
      </c>
      <c r="B10" s="43"/>
      <c r="D10" s="44" t="s">
        <v>51</v>
      </c>
      <c r="E10" s="489" t="str">
        <f>IF(K_Name="","",K_Name)</f>
        <v/>
      </c>
      <c r="F10" s="490"/>
      <c r="G10" s="490"/>
      <c r="H10" s="491"/>
      <c r="J10" s="44" t="s">
        <v>60</v>
      </c>
      <c r="L10" s="489" t="str">
        <f>IF(K_Vorname="","",K_Vorname)</f>
        <v/>
      </c>
      <c r="M10" s="490"/>
      <c r="N10" s="490"/>
      <c r="O10" s="490"/>
      <c r="P10" s="491"/>
    </row>
    <row r="11" spans="1:23" s="65" customFormat="1" ht="4.9000000000000004" customHeight="1" x14ac:dyDescent="0.25">
      <c r="A11" s="153"/>
      <c r="B11" s="153"/>
      <c r="D11" s="154"/>
      <c r="E11" s="45"/>
      <c r="F11" s="45"/>
      <c r="G11" s="45"/>
      <c r="H11" s="45"/>
      <c r="J11" s="154"/>
      <c r="L11" s="45"/>
      <c r="M11" s="45"/>
      <c r="N11" s="45"/>
      <c r="O11" s="45"/>
      <c r="P11" s="45"/>
    </row>
    <row r="12" spans="1:23" ht="15.4" customHeight="1" x14ac:dyDescent="0.25">
      <c r="D12" s="44" t="s">
        <v>62</v>
      </c>
      <c r="E12" s="489" t="str">
        <f>IF(K_Mail="","",K_Mail)</f>
        <v/>
      </c>
      <c r="F12" s="490"/>
      <c r="G12" s="490"/>
      <c r="H12" s="490"/>
      <c r="I12" s="490"/>
      <c r="J12" s="490"/>
      <c r="K12" s="490"/>
      <c r="L12" s="490"/>
      <c r="M12" s="490"/>
      <c r="N12" s="490"/>
      <c r="O12" s="490"/>
      <c r="P12" s="491"/>
    </row>
    <row r="13" spans="1:23" ht="14.1" customHeight="1" x14ac:dyDescent="0.25">
      <c r="D13" s="44"/>
      <c r="E13" s="45"/>
      <c r="F13" s="46" t="s">
        <v>101</v>
      </c>
      <c r="G13" s="45"/>
      <c r="H13" s="46" t="s">
        <v>102</v>
      </c>
      <c r="I13" s="45"/>
      <c r="J13" s="45"/>
      <c r="K13" s="45"/>
      <c r="L13" s="45"/>
      <c r="M13" s="45"/>
      <c r="N13" s="45"/>
      <c r="O13" s="45"/>
      <c r="P13" s="45"/>
    </row>
    <row r="14" spans="1:23" ht="15.4" customHeight="1" x14ac:dyDescent="0.3">
      <c r="D14" s="44" t="s">
        <v>100</v>
      </c>
      <c r="E14" s="45"/>
      <c r="F14" s="152"/>
      <c r="G14" s="45"/>
      <c r="H14" s="152"/>
      <c r="I14" s="45"/>
      <c r="J14" s="45" t="s">
        <v>27</v>
      </c>
      <c r="K14" s="45"/>
      <c r="L14" s="45"/>
      <c r="M14" s="45"/>
      <c r="N14" s="45"/>
      <c r="O14" s="45"/>
      <c r="P14" s="45"/>
    </row>
    <row r="15" spans="1:23" ht="6" customHeight="1" x14ac:dyDescent="0.25">
      <c r="D15" s="44"/>
      <c r="E15" s="45"/>
      <c r="F15" s="45"/>
      <c r="G15" s="45"/>
      <c r="H15" s="45"/>
      <c r="I15" s="45"/>
      <c r="J15" s="45"/>
      <c r="K15" s="45"/>
      <c r="L15" s="45"/>
      <c r="M15" s="45"/>
      <c r="N15" s="45"/>
      <c r="O15" s="45"/>
      <c r="P15" s="45"/>
    </row>
    <row r="16" spans="1:23" ht="14.1" customHeight="1" x14ac:dyDescent="0.25">
      <c r="E16" s="44"/>
      <c r="F16" s="46" t="s">
        <v>103</v>
      </c>
      <c r="G16" s="46"/>
      <c r="H16" s="46" t="s">
        <v>104</v>
      </c>
      <c r="I16" s="46"/>
      <c r="J16" s="46" t="s">
        <v>105</v>
      </c>
      <c r="K16" s="46"/>
      <c r="L16" s="46" t="s">
        <v>106</v>
      </c>
      <c r="M16" s="46"/>
      <c r="N16" s="46" t="s">
        <v>107</v>
      </c>
      <c r="P16" s="46" t="s">
        <v>15</v>
      </c>
    </row>
    <row r="17" spans="1:16" ht="15.4" customHeight="1" x14ac:dyDescent="0.3">
      <c r="D17" s="44" t="s">
        <v>108</v>
      </c>
      <c r="E17" s="44"/>
      <c r="F17" s="152"/>
      <c r="G17" s="47"/>
      <c r="H17" s="152"/>
      <c r="I17" s="47"/>
      <c r="J17" s="152"/>
      <c r="K17" s="47"/>
      <c r="L17" s="152"/>
      <c r="M17" s="47"/>
      <c r="N17" s="152"/>
      <c r="P17" s="152"/>
    </row>
    <row r="18" spans="1:16" ht="14.1" customHeight="1" x14ac:dyDescent="0.3">
      <c r="D18" s="44"/>
      <c r="E18" s="44"/>
      <c r="F18" s="48"/>
      <c r="G18" s="47"/>
      <c r="H18" s="48"/>
      <c r="I18" s="47"/>
      <c r="J18" s="48"/>
      <c r="K18" s="47"/>
      <c r="L18" s="48"/>
      <c r="M18" s="47"/>
      <c r="N18" s="48"/>
      <c r="P18" s="48"/>
    </row>
    <row r="19" spans="1:16" ht="15.4" customHeight="1" x14ac:dyDescent="0.3">
      <c r="D19" s="44" t="s">
        <v>109</v>
      </c>
      <c r="E19" s="44"/>
      <c r="F19" s="48"/>
      <c r="G19" s="47"/>
      <c r="H19" s="48"/>
      <c r="I19" s="47"/>
      <c r="J19" s="48"/>
      <c r="K19" s="47"/>
      <c r="L19" s="48"/>
      <c r="M19" s="400"/>
      <c r="N19" s="394"/>
      <c r="O19" s="394"/>
      <c r="P19" s="395"/>
    </row>
    <row r="20" spans="1:16" ht="14.1" customHeight="1" x14ac:dyDescent="0.3">
      <c r="D20" s="44"/>
      <c r="E20" s="44"/>
      <c r="F20" s="48"/>
      <c r="G20" s="47"/>
      <c r="H20" s="48"/>
      <c r="I20" s="47"/>
      <c r="J20" s="48"/>
      <c r="K20" s="47"/>
      <c r="L20" s="48"/>
      <c r="M20" s="47"/>
      <c r="N20" s="48"/>
      <c r="P20" s="48"/>
    </row>
    <row r="21" spans="1:16" ht="8.4499999999999993" customHeight="1" x14ac:dyDescent="0.25"/>
    <row r="22" spans="1:16" ht="14.1" customHeight="1" x14ac:dyDescent="0.25">
      <c r="A22" s="43" t="s">
        <v>54</v>
      </c>
      <c r="B22" s="43"/>
      <c r="D22" s="44" t="s">
        <v>51</v>
      </c>
      <c r="E22" s="469" t="str">
        <f>IF(L_Name="","",L_Name)</f>
        <v/>
      </c>
      <c r="F22" s="469"/>
      <c r="G22" s="469"/>
      <c r="H22" s="469"/>
      <c r="I22" s="469"/>
      <c r="J22" s="469"/>
      <c r="K22" s="469"/>
      <c r="L22" s="469"/>
      <c r="M22" s="469"/>
      <c r="N22" s="469"/>
      <c r="O22" s="469"/>
      <c r="P22" s="469"/>
    </row>
    <row r="23" spans="1:16" ht="14.1" customHeight="1" x14ac:dyDescent="0.25">
      <c r="D23" s="49" t="s">
        <v>0</v>
      </c>
      <c r="E23" s="469" t="str">
        <f>IF(L_Adresse="","",L_Adresse)</f>
        <v/>
      </c>
      <c r="F23" s="469"/>
      <c r="G23" s="469"/>
      <c r="H23" s="469"/>
      <c r="I23" s="469"/>
      <c r="J23" s="469"/>
      <c r="K23" s="469"/>
      <c r="L23" s="469"/>
      <c r="M23" s="469"/>
      <c r="N23" s="469"/>
      <c r="O23" s="469"/>
      <c r="P23" s="469"/>
    </row>
    <row r="24" spans="1:16" ht="14.1" customHeight="1" x14ac:dyDescent="0.25">
      <c r="D24" s="50" t="s">
        <v>61</v>
      </c>
      <c r="E24" s="469" t="str">
        <f>IF(L_PLZ_Ort="","",L_PLZ_Ort)</f>
        <v/>
      </c>
      <c r="F24" s="469"/>
      <c r="G24" s="469"/>
      <c r="H24" s="469"/>
      <c r="I24" s="469"/>
      <c r="J24" s="469"/>
      <c r="K24" s="469"/>
      <c r="L24" s="469"/>
      <c r="M24" s="469"/>
      <c r="N24" s="469"/>
      <c r="O24" s="469"/>
      <c r="P24" s="469"/>
    </row>
    <row r="25" spans="1:16" ht="8.4499999999999993" customHeight="1" x14ac:dyDescent="0.25"/>
    <row r="26" spans="1:16" ht="14.1" customHeight="1" x14ac:dyDescent="0.25">
      <c r="A26" s="43" t="s">
        <v>110</v>
      </c>
      <c r="B26" s="43"/>
      <c r="D26" s="44" t="s">
        <v>51</v>
      </c>
      <c r="E26" s="469" t="str">
        <f>IF(FV_Name="","",FV_Name)</f>
        <v/>
      </c>
      <c r="F26" s="469"/>
      <c r="G26" s="469"/>
      <c r="H26" s="469"/>
      <c r="J26" s="49" t="s">
        <v>60</v>
      </c>
      <c r="L26" s="469" t="str">
        <f>IF(FV_Vorname="","",FV_Vorname)</f>
        <v/>
      </c>
      <c r="M26" s="469"/>
      <c r="N26" s="469"/>
      <c r="O26" s="469"/>
      <c r="P26" s="469"/>
    </row>
    <row r="27" spans="1:16" ht="14.1" customHeight="1" x14ac:dyDescent="0.25">
      <c r="D27" s="50" t="s">
        <v>63</v>
      </c>
      <c r="E27" s="468" t="str">
        <f>IF(FV_Tel_G="","",FV_Tel_G)</f>
        <v/>
      </c>
      <c r="F27" s="468"/>
      <c r="G27" s="468"/>
      <c r="H27" s="468"/>
      <c r="J27" s="49" t="s">
        <v>3</v>
      </c>
      <c r="L27" s="468" t="s">
        <v>5</v>
      </c>
      <c r="M27" s="468"/>
      <c r="N27" s="468"/>
      <c r="O27" s="468"/>
      <c r="P27" s="468"/>
    </row>
    <row r="28" spans="1:16" ht="14.1" customHeight="1" x14ac:dyDescent="0.25">
      <c r="D28" s="44" t="s">
        <v>62</v>
      </c>
      <c r="E28" s="469" t="str">
        <f>IF(FV_Mail="","",FV_Mail)</f>
        <v/>
      </c>
      <c r="F28" s="469"/>
      <c r="G28" s="469"/>
      <c r="H28" s="469"/>
      <c r="I28" s="469"/>
      <c r="J28" s="469"/>
      <c r="K28" s="469"/>
      <c r="L28" s="469"/>
      <c r="M28" s="469"/>
      <c r="N28" s="469"/>
      <c r="O28" s="469"/>
      <c r="P28" s="469"/>
    </row>
    <row r="29" spans="1:16" ht="5.85" customHeight="1" x14ac:dyDescent="0.25">
      <c r="D29" s="50"/>
      <c r="E29" s="51"/>
      <c r="F29" s="51"/>
      <c r="G29" s="51"/>
      <c r="H29" s="51"/>
      <c r="I29" s="51"/>
      <c r="J29" s="51"/>
      <c r="K29" s="51"/>
      <c r="L29" s="51"/>
      <c r="M29" s="51"/>
      <c r="N29" s="51"/>
      <c r="O29" s="51"/>
      <c r="P29" s="51"/>
    </row>
    <row r="30" spans="1:16" ht="14.1" customHeight="1" x14ac:dyDescent="0.3">
      <c r="D30" s="37"/>
      <c r="E30" s="152"/>
      <c r="F30" s="49" t="s">
        <v>113</v>
      </c>
      <c r="G30" s="37"/>
      <c r="H30" s="37"/>
      <c r="I30" s="52"/>
    </row>
    <row r="31" spans="1:16" ht="8.4499999999999993" customHeight="1" x14ac:dyDescent="0.25"/>
    <row r="32" spans="1:16" ht="14.1" customHeight="1" x14ac:dyDescent="0.25">
      <c r="A32" s="43" t="s">
        <v>170</v>
      </c>
      <c r="B32" s="43"/>
      <c r="D32" s="44" t="s">
        <v>51</v>
      </c>
      <c r="E32" s="484" t="str">
        <f>IF(Stv_Name="","",Stv_Name)</f>
        <v/>
      </c>
      <c r="F32" s="484"/>
      <c r="G32" s="484"/>
      <c r="H32" s="484"/>
      <c r="I32" s="16"/>
      <c r="J32" s="49" t="s">
        <v>60</v>
      </c>
      <c r="K32" s="16"/>
      <c r="L32" s="484" t="str">
        <f>IF(Stv_Vorname="","",Stv_Vorname)</f>
        <v/>
      </c>
      <c r="M32" s="484"/>
      <c r="N32" s="484"/>
      <c r="O32" s="484"/>
      <c r="P32" s="484"/>
    </row>
    <row r="33" spans="1:16" ht="14.1" customHeight="1" x14ac:dyDescent="0.25">
      <c r="A33" s="43"/>
      <c r="B33" s="43"/>
      <c r="D33" s="50" t="s">
        <v>63</v>
      </c>
      <c r="E33" s="485" t="str">
        <f>IF(Stv_Tel_G="","",Stv_Tel_G)</f>
        <v/>
      </c>
      <c r="F33" s="485"/>
      <c r="G33" s="485"/>
      <c r="H33" s="485"/>
      <c r="I33" s="16"/>
      <c r="J33" s="38" t="s">
        <v>3</v>
      </c>
      <c r="K33" s="16"/>
      <c r="L33" s="485" t="str">
        <f>IF(Stv_Tel_Mobile="","",Stv_Tel_Mobile)</f>
        <v/>
      </c>
      <c r="M33" s="485"/>
      <c r="N33" s="485"/>
      <c r="O33" s="485"/>
      <c r="P33" s="485"/>
    </row>
    <row r="34" spans="1:16" ht="14.1" customHeight="1" x14ac:dyDescent="0.25">
      <c r="D34" s="50" t="s">
        <v>1</v>
      </c>
      <c r="E34" s="484" t="str">
        <f>IF(Stv_Mail="","",Stv_Mail)</f>
        <v/>
      </c>
      <c r="F34" s="484"/>
      <c r="G34" s="484"/>
      <c r="H34" s="484"/>
      <c r="I34" s="484"/>
      <c r="J34" s="484"/>
      <c r="K34" s="484"/>
      <c r="L34" s="484"/>
      <c r="M34" s="484"/>
      <c r="N34" s="484"/>
      <c r="O34" s="484"/>
      <c r="P34" s="484"/>
    </row>
    <row r="35" spans="1:16" ht="8.4499999999999993" customHeight="1" x14ac:dyDescent="0.25"/>
    <row r="36" spans="1:16" ht="14.1" customHeight="1" x14ac:dyDescent="0.25">
      <c r="A36" s="53" t="s">
        <v>111</v>
      </c>
      <c r="B36" s="53"/>
      <c r="D36" s="44" t="s">
        <v>51</v>
      </c>
      <c r="E36" s="469" t="str">
        <f>IF(PEX_Name="","",PEX_Name)</f>
        <v/>
      </c>
      <c r="F36" s="469"/>
      <c r="G36" s="469"/>
      <c r="H36" s="469"/>
      <c r="J36" s="49" t="s">
        <v>60</v>
      </c>
      <c r="L36" s="469" t="str">
        <f>IF(PEX_Vorname="","",PEX_Vorname)</f>
        <v/>
      </c>
      <c r="M36" s="469"/>
      <c r="N36" s="469"/>
      <c r="O36" s="469"/>
      <c r="P36" s="469"/>
    </row>
    <row r="37" spans="1:16" ht="14.1" customHeight="1" x14ac:dyDescent="0.25">
      <c r="D37" s="50" t="s">
        <v>63</v>
      </c>
      <c r="E37" s="468" t="str">
        <f>IF(PEX_Tel_G="","",PEX_Tel_G)</f>
        <v/>
      </c>
      <c r="F37" s="468"/>
      <c r="G37" s="468"/>
      <c r="H37" s="468"/>
      <c r="J37" s="49" t="s">
        <v>3</v>
      </c>
      <c r="L37" s="468" t="str">
        <f>IF(PEX_Mobile="","",PEX_Mobile)</f>
        <v/>
      </c>
      <c r="M37" s="468"/>
      <c r="N37" s="468"/>
      <c r="O37" s="468"/>
      <c r="P37" s="468"/>
    </row>
    <row r="38" spans="1:16" ht="14.1" customHeight="1" x14ac:dyDescent="0.25">
      <c r="D38" s="44" t="s">
        <v>62</v>
      </c>
      <c r="E38" s="469" t="str">
        <f>IF(PEX_Mail="","",PEX_Mail)</f>
        <v/>
      </c>
      <c r="F38" s="469"/>
      <c r="G38" s="469"/>
      <c r="H38" s="469"/>
      <c r="I38" s="469"/>
      <c r="J38" s="469"/>
      <c r="K38" s="469"/>
      <c r="L38" s="469"/>
      <c r="M38" s="469"/>
      <c r="N38" s="469"/>
      <c r="O38" s="469"/>
      <c r="P38" s="469"/>
    </row>
    <row r="39" spans="1:16" ht="8.4499999999999993" customHeight="1" x14ac:dyDescent="0.25"/>
    <row r="40" spans="1:16" ht="14.1" customHeight="1" x14ac:dyDescent="0.25">
      <c r="A40" s="53" t="s">
        <v>112</v>
      </c>
      <c r="B40" s="53"/>
      <c r="D40" s="44" t="s">
        <v>51</v>
      </c>
      <c r="E40" s="469" t="str">
        <f>IF(PEX2_Name="","",PEX2_Name)</f>
        <v/>
      </c>
      <c r="F40" s="469"/>
      <c r="G40" s="469"/>
      <c r="H40" s="469"/>
      <c r="J40" s="49" t="s">
        <v>60</v>
      </c>
      <c r="L40" s="469" t="str">
        <f>IF(PEX2_Vorname="","",PEX2_Vorname)</f>
        <v/>
      </c>
      <c r="M40" s="469"/>
      <c r="N40" s="469"/>
      <c r="O40" s="469"/>
      <c r="P40" s="469"/>
    </row>
    <row r="41" spans="1:16" ht="14.1" customHeight="1" x14ac:dyDescent="0.25">
      <c r="D41" s="50" t="s">
        <v>63</v>
      </c>
      <c r="E41" s="468" t="str">
        <f>IF(PEX2_Tel_G="","",PEX2_Tel_G)</f>
        <v/>
      </c>
      <c r="F41" s="468"/>
      <c r="G41" s="468"/>
      <c r="H41" s="468"/>
      <c r="J41" s="49" t="s">
        <v>3</v>
      </c>
      <c r="L41" s="468" t="str">
        <f>IF(PEX2_Mobile="","",PEX2_Mobile)</f>
        <v/>
      </c>
      <c r="M41" s="468"/>
      <c r="N41" s="468"/>
      <c r="O41" s="468"/>
      <c r="P41" s="468"/>
    </row>
    <row r="42" spans="1:16" ht="14.1" customHeight="1" x14ac:dyDescent="0.25">
      <c r="D42" s="44" t="s">
        <v>62</v>
      </c>
      <c r="E42" s="469" t="str">
        <f>IF(PEX2_Mail="","",PEX2_Mail)</f>
        <v/>
      </c>
      <c r="F42" s="469"/>
      <c r="G42" s="469"/>
      <c r="H42" s="469"/>
      <c r="I42" s="469"/>
      <c r="J42" s="469"/>
      <c r="K42" s="469"/>
      <c r="L42" s="469"/>
      <c r="M42" s="469"/>
      <c r="N42" s="469"/>
      <c r="O42" s="469"/>
      <c r="P42" s="469"/>
    </row>
    <row r="43" spans="1:16" ht="8.4499999999999993" customHeight="1" x14ac:dyDescent="0.25"/>
    <row r="44" spans="1:16" ht="8.4499999999999993" customHeight="1" x14ac:dyDescent="0.25"/>
    <row r="45" spans="1:16" ht="8.4499999999999993" customHeight="1" x14ac:dyDescent="0.25"/>
    <row r="46" spans="1:16" ht="8.4499999999999993" customHeight="1" x14ac:dyDescent="0.25">
      <c r="I46" s="479"/>
      <c r="J46" s="479"/>
      <c r="K46" s="479"/>
      <c r="L46" s="479"/>
      <c r="M46" s="479"/>
      <c r="N46" s="479"/>
      <c r="O46" s="479"/>
    </row>
    <row r="47" spans="1:16" ht="14.1" customHeight="1" thickBot="1" x14ac:dyDescent="0.3">
      <c r="A47" s="54"/>
      <c r="B47" s="54"/>
      <c r="C47" s="55" t="s">
        <v>114</v>
      </c>
      <c r="D47" s="28"/>
      <c r="E47" s="28"/>
      <c r="F47" s="28"/>
      <c r="G47" s="28"/>
      <c r="H47" s="28"/>
      <c r="I47" s="479" t="s">
        <v>123</v>
      </c>
      <c r="J47" s="479"/>
      <c r="K47" s="479"/>
      <c r="L47" s="479"/>
      <c r="M47" s="479"/>
      <c r="N47" s="479"/>
      <c r="O47" s="479"/>
      <c r="P47" s="28"/>
    </row>
    <row r="48" spans="1:16" s="15" customFormat="1" x14ac:dyDescent="0.25">
      <c r="A48" s="56"/>
      <c r="C48" s="155"/>
      <c r="D48" s="474" t="s">
        <v>115</v>
      </c>
      <c r="E48" s="475"/>
      <c r="F48" s="476"/>
      <c r="G48" s="157"/>
      <c r="H48" s="57"/>
      <c r="I48" s="155"/>
      <c r="J48" s="477" t="s">
        <v>115</v>
      </c>
      <c r="K48" s="477"/>
      <c r="L48" s="477"/>
      <c r="M48" s="477"/>
      <c r="N48" s="478"/>
      <c r="O48" s="57"/>
    </row>
    <row r="49" spans="1:25" s="15" customFormat="1" ht="14.25" customHeight="1" x14ac:dyDescent="0.25">
      <c r="A49" s="56"/>
      <c r="C49" s="156" t="s">
        <v>116</v>
      </c>
      <c r="D49" s="130"/>
      <c r="E49" s="480" t="s">
        <v>31</v>
      </c>
      <c r="F49" s="481"/>
      <c r="G49" s="525"/>
      <c r="H49" s="525"/>
      <c r="I49" s="156" t="s">
        <v>120</v>
      </c>
      <c r="J49" s="482"/>
      <c r="K49" s="482"/>
      <c r="L49" s="483"/>
      <c r="M49" s="526" t="s">
        <v>31</v>
      </c>
      <c r="N49" s="527"/>
      <c r="O49" s="57"/>
    </row>
    <row r="50" spans="1:25" s="15" customFormat="1" ht="13.9" customHeight="1" x14ac:dyDescent="0.25">
      <c r="A50" s="59"/>
      <c r="C50" s="156" t="s">
        <v>117</v>
      </c>
      <c r="D50" s="130"/>
      <c r="E50" s="480" t="s">
        <v>31</v>
      </c>
      <c r="F50" s="481"/>
      <c r="G50" s="525"/>
      <c r="H50" s="525"/>
      <c r="I50" s="156" t="s">
        <v>121</v>
      </c>
      <c r="J50" s="482"/>
      <c r="K50" s="482"/>
      <c r="L50" s="483"/>
      <c r="M50" s="526" t="s">
        <v>31</v>
      </c>
      <c r="N50" s="527"/>
      <c r="O50" s="57"/>
    </row>
    <row r="51" spans="1:25" s="15" customFormat="1" ht="13.9" customHeight="1" x14ac:dyDescent="0.25">
      <c r="A51" s="56"/>
      <c r="C51" s="246" t="s">
        <v>118</v>
      </c>
      <c r="D51" s="179"/>
      <c r="E51" s="470" t="s">
        <v>119</v>
      </c>
      <c r="F51" s="471"/>
      <c r="G51" s="158"/>
      <c r="H51" s="60"/>
      <c r="I51" s="156" t="s">
        <v>122</v>
      </c>
      <c r="J51" s="482"/>
      <c r="K51" s="482"/>
      <c r="L51" s="483"/>
      <c r="M51" s="526" t="s">
        <v>31</v>
      </c>
      <c r="N51" s="527"/>
      <c r="O51" s="57"/>
    </row>
    <row r="52" spans="1:25" s="15" customFormat="1" ht="13.9" customHeight="1" thickBot="1" x14ac:dyDescent="0.3">
      <c r="A52" s="59"/>
      <c r="C52" s="247" t="s">
        <v>24</v>
      </c>
      <c r="D52" s="254"/>
      <c r="E52" s="472" t="s">
        <v>16</v>
      </c>
      <c r="F52" s="473"/>
      <c r="G52" s="159"/>
      <c r="H52" s="60"/>
      <c r="I52" s="160"/>
      <c r="J52" s="502"/>
      <c r="K52" s="502"/>
      <c r="L52" s="502"/>
      <c r="M52" s="502"/>
      <c r="N52" s="503"/>
    </row>
    <row r="53" spans="1:25" s="15" customFormat="1" x14ac:dyDescent="0.25">
      <c r="A53" s="53"/>
      <c r="B53" s="61"/>
      <c r="C53" s="61"/>
      <c r="D53" s="61"/>
      <c r="E53" s="61"/>
      <c r="F53" s="61"/>
      <c r="G53" s="31"/>
      <c r="H53" s="62"/>
      <c r="I53" s="31"/>
      <c r="J53" s="63"/>
      <c r="K53" s="63"/>
      <c r="L53" s="63"/>
      <c r="M53" s="63"/>
      <c r="N53" s="63"/>
      <c r="O53" s="63"/>
    </row>
    <row r="54" spans="1:25" s="15" customFormat="1" ht="15.75" customHeight="1" x14ac:dyDescent="0.25">
      <c r="A54" s="128" t="s">
        <v>128</v>
      </c>
      <c r="B54" s="65"/>
      <c r="C54" s="161"/>
      <c r="D54" s="64"/>
      <c r="E54" s="65"/>
      <c r="F54" s="65"/>
      <c r="G54" s="65"/>
      <c r="H54" s="504"/>
      <c r="I54" s="505"/>
      <c r="J54" s="248" t="s">
        <v>16</v>
      </c>
      <c r="K54" s="65" t="s">
        <v>124</v>
      </c>
      <c r="L54" s="65"/>
      <c r="M54" s="65"/>
      <c r="N54" s="63"/>
      <c r="O54" s="63"/>
      <c r="P54" s="57"/>
    </row>
    <row r="55" spans="1:25" s="15" customFormat="1" x14ac:dyDescent="0.25">
      <c r="A55" s="162"/>
      <c r="B55" s="66"/>
      <c r="C55" s="66"/>
      <c r="D55" s="71"/>
      <c r="E55" s="66"/>
      <c r="F55" s="66"/>
      <c r="G55" s="66"/>
      <c r="H55" s="506" t="s">
        <v>25</v>
      </c>
      <c r="I55" s="506"/>
      <c r="J55" s="507"/>
      <c r="K55" s="507"/>
      <c r="L55" s="507"/>
      <c r="M55" s="507"/>
      <c r="N55" s="508"/>
      <c r="O55" s="508"/>
      <c r="P55" s="57"/>
    </row>
    <row r="56" spans="1:25" s="15" customFormat="1" ht="4.5" customHeight="1" x14ac:dyDescent="0.25">
      <c r="A56" s="162"/>
      <c r="B56" s="66"/>
      <c r="C56" s="66"/>
      <c r="D56" s="71"/>
      <c r="E56" s="66"/>
      <c r="F56" s="66"/>
      <c r="G56" s="66"/>
      <c r="H56" s="165"/>
      <c r="I56" s="165"/>
      <c r="J56" s="166"/>
      <c r="K56" s="166"/>
      <c r="L56" s="166"/>
      <c r="M56" s="166"/>
      <c r="N56" s="167"/>
      <c r="O56" s="167"/>
      <c r="P56" s="57"/>
    </row>
    <row r="57" spans="1:25" s="15" customFormat="1" ht="15.95" customHeight="1" x14ac:dyDescent="0.25">
      <c r="A57" s="128" t="s">
        <v>127</v>
      </c>
      <c r="B57" s="66"/>
      <c r="C57" s="66"/>
      <c r="D57" s="66"/>
      <c r="E57" s="66"/>
      <c r="F57" s="66"/>
      <c r="G57" s="154" t="s">
        <v>125</v>
      </c>
      <c r="H57" s="483"/>
      <c r="I57" s="512"/>
      <c r="J57" s="513"/>
      <c r="K57" s="168"/>
      <c r="L57" s="154" t="s">
        <v>126</v>
      </c>
      <c r="M57" s="509"/>
      <c r="N57" s="510"/>
      <c r="O57" s="511"/>
      <c r="P57" s="189"/>
    </row>
    <row r="58" spans="1:25" s="15" customFormat="1" x14ac:dyDescent="0.25">
      <c r="A58" s="57"/>
      <c r="B58" s="66"/>
      <c r="C58" s="66"/>
      <c r="D58" s="66"/>
      <c r="E58" s="66"/>
      <c r="F58" s="66"/>
      <c r="G58" s="154"/>
      <c r="H58" s="524" t="s">
        <v>30</v>
      </c>
      <c r="I58" s="524"/>
      <c r="J58" s="163"/>
      <c r="K58" s="163"/>
      <c r="L58" s="154"/>
      <c r="M58" s="523" t="s">
        <v>29</v>
      </c>
      <c r="N58" s="523"/>
      <c r="O58" s="164"/>
      <c r="P58" s="57"/>
    </row>
    <row r="59" spans="1:25" s="15" customFormat="1" ht="15.95" customHeight="1" x14ac:dyDescent="0.25">
      <c r="A59" s="128" t="s">
        <v>129</v>
      </c>
      <c r="B59" s="65"/>
      <c r="C59" s="65"/>
      <c r="D59" s="65"/>
      <c r="E59" s="65"/>
      <c r="F59" s="65"/>
      <c r="G59" s="154" t="s">
        <v>125</v>
      </c>
      <c r="H59" s="483"/>
      <c r="I59" s="512"/>
      <c r="J59" s="513"/>
      <c r="K59" s="168"/>
      <c r="L59" s="154" t="s">
        <v>126</v>
      </c>
      <c r="M59" s="509"/>
      <c r="N59" s="510"/>
      <c r="O59" s="511"/>
      <c r="P59" s="189"/>
    </row>
    <row r="60" spans="1:25" ht="14.1" customHeight="1" x14ac:dyDescent="0.25">
      <c r="A60" s="54"/>
      <c r="B60" s="54"/>
      <c r="C60" s="28"/>
      <c r="D60" s="28"/>
      <c r="E60" s="28"/>
      <c r="F60" s="28"/>
      <c r="G60" s="28"/>
      <c r="H60" s="28"/>
      <c r="I60" s="54"/>
      <c r="J60" s="28"/>
      <c r="K60" s="28"/>
      <c r="L60" s="54"/>
      <c r="M60" s="28"/>
      <c r="N60" s="28"/>
      <c r="O60" s="28"/>
      <c r="P60" s="28"/>
    </row>
    <row r="61" spans="1:25" ht="14.1" customHeight="1" x14ac:dyDescent="0.25">
      <c r="A61" s="54"/>
      <c r="B61" s="54"/>
      <c r="C61" s="28"/>
      <c r="D61" s="28"/>
      <c r="E61" s="28"/>
      <c r="F61" s="28"/>
      <c r="G61" s="28"/>
      <c r="H61" s="28"/>
      <c r="I61" s="54"/>
      <c r="J61" s="28"/>
      <c r="K61" s="28"/>
      <c r="L61" s="54"/>
      <c r="M61" s="28"/>
      <c r="N61" s="28"/>
      <c r="O61" s="28"/>
      <c r="P61" s="28"/>
    </row>
    <row r="62" spans="1:25" ht="14.1" customHeight="1" x14ac:dyDescent="0.25">
      <c r="A62" s="54"/>
      <c r="B62" s="54"/>
      <c r="C62" s="28"/>
      <c r="D62" s="28"/>
      <c r="E62" s="28"/>
      <c r="F62" s="28"/>
      <c r="G62" s="28"/>
      <c r="H62" s="28"/>
      <c r="I62" s="54"/>
      <c r="J62" s="28"/>
      <c r="K62" s="28"/>
      <c r="L62" s="54"/>
      <c r="M62" s="28"/>
      <c r="N62" s="28"/>
      <c r="O62" s="28"/>
      <c r="P62" s="28"/>
    </row>
    <row r="63" spans="1:25" x14ac:dyDescent="0.25">
      <c r="Y63" s="53"/>
    </row>
    <row r="64" spans="1:25" x14ac:dyDescent="0.25">
      <c r="A64" s="78" t="s">
        <v>130</v>
      </c>
      <c r="B64" s="53"/>
      <c r="Y64" s="49"/>
    </row>
    <row r="65" spans="1:25" ht="15" customHeight="1" x14ac:dyDescent="0.25">
      <c r="A65" s="492" t="s">
        <v>132</v>
      </c>
      <c r="B65" s="492"/>
      <c r="C65" s="492"/>
      <c r="D65" s="492"/>
      <c r="E65" s="492"/>
      <c r="F65" s="492"/>
      <c r="G65" s="492"/>
      <c r="H65" s="492"/>
      <c r="I65" s="492"/>
      <c r="J65" s="492"/>
      <c r="K65" s="492"/>
      <c r="L65" s="492"/>
      <c r="M65" s="492"/>
      <c r="N65" s="492"/>
      <c r="O65" s="492"/>
      <c r="P65" s="492"/>
    </row>
    <row r="66" spans="1:25" x14ac:dyDescent="0.25">
      <c r="A66" s="514"/>
      <c r="B66" s="515"/>
      <c r="C66" s="515"/>
      <c r="D66" s="515"/>
      <c r="E66" s="515"/>
      <c r="F66" s="515"/>
      <c r="G66" s="515"/>
      <c r="H66" s="515"/>
      <c r="I66" s="515"/>
      <c r="J66" s="515"/>
      <c r="K66" s="515"/>
      <c r="L66" s="515"/>
      <c r="M66" s="515"/>
      <c r="N66" s="515"/>
      <c r="O66" s="515"/>
      <c r="P66" s="516"/>
      <c r="Y66" s="49"/>
    </row>
    <row r="67" spans="1:25" x14ac:dyDescent="0.25">
      <c r="A67" s="517"/>
      <c r="B67" s="518"/>
      <c r="C67" s="518"/>
      <c r="D67" s="518"/>
      <c r="E67" s="518"/>
      <c r="F67" s="518"/>
      <c r="G67" s="518"/>
      <c r="H67" s="518"/>
      <c r="I67" s="518"/>
      <c r="J67" s="518"/>
      <c r="K67" s="518"/>
      <c r="L67" s="518"/>
      <c r="M67" s="518"/>
      <c r="N67" s="518"/>
      <c r="O67" s="518"/>
      <c r="P67" s="519"/>
      <c r="Y67" s="49"/>
    </row>
    <row r="68" spans="1:25" x14ac:dyDescent="0.25">
      <c r="A68" s="517"/>
      <c r="B68" s="518"/>
      <c r="C68" s="518"/>
      <c r="D68" s="518"/>
      <c r="E68" s="518"/>
      <c r="F68" s="518"/>
      <c r="G68" s="518"/>
      <c r="H68" s="518"/>
      <c r="I68" s="518"/>
      <c r="J68" s="518"/>
      <c r="K68" s="518"/>
      <c r="L68" s="518"/>
      <c r="M68" s="518"/>
      <c r="N68" s="518"/>
      <c r="O68" s="518"/>
      <c r="P68" s="519"/>
      <c r="Y68" s="49"/>
    </row>
    <row r="69" spans="1:25" x14ac:dyDescent="0.25">
      <c r="A69" s="517"/>
      <c r="B69" s="518"/>
      <c r="C69" s="518"/>
      <c r="D69" s="518"/>
      <c r="E69" s="518"/>
      <c r="F69" s="518"/>
      <c r="G69" s="518"/>
      <c r="H69" s="518"/>
      <c r="I69" s="518"/>
      <c r="J69" s="518"/>
      <c r="K69" s="518"/>
      <c r="L69" s="518"/>
      <c r="M69" s="518"/>
      <c r="N69" s="518"/>
      <c r="O69" s="518"/>
      <c r="P69" s="519"/>
    </row>
    <row r="70" spans="1:25" x14ac:dyDescent="0.25">
      <c r="A70" s="517"/>
      <c r="B70" s="518"/>
      <c r="C70" s="518"/>
      <c r="D70" s="518"/>
      <c r="E70" s="518"/>
      <c r="F70" s="518"/>
      <c r="G70" s="518"/>
      <c r="H70" s="518"/>
      <c r="I70" s="518"/>
      <c r="J70" s="518"/>
      <c r="K70" s="518"/>
      <c r="L70" s="518"/>
      <c r="M70" s="518"/>
      <c r="N70" s="518"/>
      <c r="O70" s="518"/>
      <c r="P70" s="519"/>
      <c r="Y70" s="53"/>
    </row>
    <row r="71" spans="1:25" x14ac:dyDescent="0.25">
      <c r="A71" s="517"/>
      <c r="B71" s="518"/>
      <c r="C71" s="518"/>
      <c r="D71" s="518"/>
      <c r="E71" s="518"/>
      <c r="F71" s="518"/>
      <c r="G71" s="518"/>
      <c r="H71" s="518"/>
      <c r="I71" s="518"/>
      <c r="J71" s="518"/>
      <c r="K71" s="518"/>
      <c r="L71" s="518"/>
      <c r="M71" s="518"/>
      <c r="N71" s="518"/>
      <c r="O71" s="518"/>
      <c r="P71" s="519"/>
      <c r="Y71" s="49"/>
    </row>
    <row r="72" spans="1:25" x14ac:dyDescent="0.25">
      <c r="A72" s="517"/>
      <c r="B72" s="518"/>
      <c r="C72" s="518"/>
      <c r="D72" s="518"/>
      <c r="E72" s="518"/>
      <c r="F72" s="518"/>
      <c r="G72" s="518"/>
      <c r="H72" s="518"/>
      <c r="I72" s="518"/>
      <c r="J72" s="518"/>
      <c r="K72" s="518"/>
      <c r="L72" s="518"/>
      <c r="M72" s="518"/>
      <c r="N72" s="518"/>
      <c r="O72" s="518"/>
      <c r="P72" s="519"/>
    </row>
    <row r="73" spans="1:25" x14ac:dyDescent="0.25">
      <c r="A73" s="517"/>
      <c r="B73" s="518"/>
      <c r="C73" s="518"/>
      <c r="D73" s="518"/>
      <c r="E73" s="518"/>
      <c r="F73" s="518"/>
      <c r="G73" s="518"/>
      <c r="H73" s="518"/>
      <c r="I73" s="518"/>
      <c r="J73" s="518"/>
      <c r="K73" s="518"/>
      <c r="L73" s="518"/>
      <c r="M73" s="518"/>
      <c r="N73" s="518"/>
      <c r="O73" s="518"/>
      <c r="P73" s="519"/>
    </row>
    <row r="74" spans="1:25" x14ac:dyDescent="0.25">
      <c r="A74" s="517"/>
      <c r="B74" s="518"/>
      <c r="C74" s="518"/>
      <c r="D74" s="518"/>
      <c r="E74" s="518"/>
      <c r="F74" s="518"/>
      <c r="G74" s="518"/>
      <c r="H74" s="518"/>
      <c r="I74" s="518"/>
      <c r="J74" s="518"/>
      <c r="K74" s="518"/>
      <c r="L74" s="518"/>
      <c r="M74" s="518"/>
      <c r="N74" s="518"/>
      <c r="O74" s="518"/>
      <c r="P74" s="519"/>
    </row>
    <row r="75" spans="1:25" x14ac:dyDescent="0.25">
      <c r="A75" s="517"/>
      <c r="B75" s="518"/>
      <c r="C75" s="518"/>
      <c r="D75" s="518"/>
      <c r="E75" s="518"/>
      <c r="F75" s="518"/>
      <c r="G75" s="518"/>
      <c r="H75" s="518"/>
      <c r="I75" s="518"/>
      <c r="J75" s="518"/>
      <c r="K75" s="518"/>
      <c r="L75" s="518"/>
      <c r="M75" s="518"/>
      <c r="N75" s="518"/>
      <c r="O75" s="518"/>
      <c r="P75" s="519"/>
    </row>
    <row r="76" spans="1:25" x14ac:dyDescent="0.25">
      <c r="A76" s="517"/>
      <c r="B76" s="518"/>
      <c r="C76" s="518"/>
      <c r="D76" s="518"/>
      <c r="E76" s="518"/>
      <c r="F76" s="518"/>
      <c r="G76" s="518"/>
      <c r="H76" s="518"/>
      <c r="I76" s="518"/>
      <c r="J76" s="518"/>
      <c r="K76" s="518"/>
      <c r="L76" s="518"/>
      <c r="M76" s="518"/>
      <c r="N76" s="518"/>
      <c r="O76" s="518"/>
      <c r="P76" s="519"/>
    </row>
    <row r="77" spans="1:25" x14ac:dyDescent="0.25">
      <c r="A77" s="517"/>
      <c r="B77" s="518"/>
      <c r="C77" s="518"/>
      <c r="D77" s="518"/>
      <c r="E77" s="518"/>
      <c r="F77" s="518"/>
      <c r="G77" s="518"/>
      <c r="H77" s="518"/>
      <c r="I77" s="518"/>
      <c r="J77" s="518"/>
      <c r="K77" s="518"/>
      <c r="L77" s="518"/>
      <c r="M77" s="518"/>
      <c r="N77" s="518"/>
      <c r="O77" s="518"/>
      <c r="P77" s="519"/>
    </row>
    <row r="78" spans="1:25" x14ac:dyDescent="0.25">
      <c r="A78" s="517"/>
      <c r="B78" s="518"/>
      <c r="C78" s="518"/>
      <c r="D78" s="518"/>
      <c r="E78" s="518"/>
      <c r="F78" s="518"/>
      <c r="G78" s="518"/>
      <c r="H78" s="518"/>
      <c r="I78" s="518"/>
      <c r="J78" s="518"/>
      <c r="K78" s="518"/>
      <c r="L78" s="518"/>
      <c r="M78" s="518"/>
      <c r="N78" s="518"/>
      <c r="O78" s="518"/>
      <c r="P78" s="519"/>
    </row>
    <row r="79" spans="1:25" x14ac:dyDescent="0.25">
      <c r="A79" s="517"/>
      <c r="B79" s="518"/>
      <c r="C79" s="518"/>
      <c r="D79" s="518"/>
      <c r="E79" s="518"/>
      <c r="F79" s="518"/>
      <c r="G79" s="518"/>
      <c r="H79" s="518"/>
      <c r="I79" s="518"/>
      <c r="J79" s="518"/>
      <c r="K79" s="518"/>
      <c r="L79" s="518"/>
      <c r="M79" s="518"/>
      <c r="N79" s="518"/>
      <c r="O79" s="518"/>
      <c r="P79" s="519"/>
    </row>
    <row r="80" spans="1:25" x14ac:dyDescent="0.25">
      <c r="A80" s="517"/>
      <c r="B80" s="518"/>
      <c r="C80" s="518"/>
      <c r="D80" s="518"/>
      <c r="E80" s="518"/>
      <c r="F80" s="518"/>
      <c r="G80" s="518"/>
      <c r="H80" s="518"/>
      <c r="I80" s="518"/>
      <c r="J80" s="518"/>
      <c r="K80" s="518"/>
      <c r="L80" s="518"/>
      <c r="M80" s="518"/>
      <c r="N80" s="518"/>
      <c r="O80" s="518"/>
      <c r="P80" s="519"/>
    </row>
    <row r="81" spans="1:24" x14ac:dyDescent="0.25">
      <c r="A81" s="517"/>
      <c r="B81" s="518"/>
      <c r="C81" s="518"/>
      <c r="D81" s="518"/>
      <c r="E81" s="518"/>
      <c r="F81" s="518"/>
      <c r="G81" s="518"/>
      <c r="H81" s="518"/>
      <c r="I81" s="518"/>
      <c r="J81" s="518"/>
      <c r="K81" s="518"/>
      <c r="L81" s="518"/>
      <c r="M81" s="518"/>
      <c r="N81" s="518"/>
      <c r="O81" s="518"/>
      <c r="P81" s="519"/>
    </row>
    <row r="82" spans="1:24" x14ac:dyDescent="0.25">
      <c r="A82" s="517"/>
      <c r="B82" s="518"/>
      <c r="C82" s="518"/>
      <c r="D82" s="518"/>
      <c r="E82" s="518"/>
      <c r="F82" s="518"/>
      <c r="G82" s="518"/>
      <c r="H82" s="518"/>
      <c r="I82" s="518"/>
      <c r="J82" s="518"/>
      <c r="K82" s="518"/>
      <c r="L82" s="518"/>
      <c r="M82" s="518"/>
      <c r="N82" s="518"/>
      <c r="O82" s="518"/>
      <c r="P82" s="519"/>
    </row>
    <row r="83" spans="1:24" x14ac:dyDescent="0.25">
      <c r="A83" s="517"/>
      <c r="B83" s="518"/>
      <c r="C83" s="518"/>
      <c r="D83" s="518"/>
      <c r="E83" s="518"/>
      <c r="F83" s="518"/>
      <c r="G83" s="518"/>
      <c r="H83" s="518"/>
      <c r="I83" s="518"/>
      <c r="J83" s="518"/>
      <c r="K83" s="518"/>
      <c r="L83" s="518"/>
      <c r="M83" s="518"/>
      <c r="N83" s="518"/>
      <c r="O83" s="518"/>
      <c r="P83" s="519"/>
    </row>
    <row r="84" spans="1:24" x14ac:dyDescent="0.25">
      <c r="A84" s="520"/>
      <c r="B84" s="521"/>
      <c r="C84" s="521"/>
      <c r="D84" s="521"/>
      <c r="E84" s="521"/>
      <c r="F84" s="521"/>
      <c r="G84" s="521"/>
      <c r="H84" s="521"/>
      <c r="I84" s="521"/>
      <c r="J84" s="521"/>
      <c r="K84" s="521"/>
      <c r="L84" s="521"/>
      <c r="M84" s="521"/>
      <c r="N84" s="521"/>
      <c r="O84" s="521"/>
      <c r="P84" s="522"/>
    </row>
    <row r="86" spans="1:24" x14ac:dyDescent="0.25">
      <c r="A86" s="78" t="s">
        <v>131</v>
      </c>
      <c r="B86" s="53"/>
    </row>
    <row r="87" spans="1:24" x14ac:dyDescent="0.25">
      <c r="A87" s="493" t="s">
        <v>133</v>
      </c>
      <c r="B87" s="493"/>
      <c r="C87" s="493"/>
      <c r="D87" s="493"/>
      <c r="E87" s="493"/>
      <c r="F87" s="493"/>
      <c r="G87" s="493"/>
      <c r="H87" s="493"/>
      <c r="I87" s="493"/>
      <c r="J87" s="493"/>
      <c r="K87" s="493"/>
      <c r="L87" s="493"/>
      <c r="M87" s="493"/>
      <c r="N87" s="493"/>
      <c r="O87" s="493"/>
      <c r="P87" s="493"/>
    </row>
    <row r="88" spans="1:24" x14ac:dyDescent="0.25">
      <c r="A88" s="445"/>
      <c r="B88" s="446"/>
      <c r="C88" s="446"/>
      <c r="D88" s="446"/>
      <c r="E88" s="446"/>
      <c r="F88" s="446"/>
      <c r="G88" s="446"/>
      <c r="H88" s="446"/>
      <c r="I88" s="446"/>
      <c r="J88" s="446"/>
      <c r="K88" s="446"/>
      <c r="L88" s="446"/>
      <c r="M88" s="446"/>
      <c r="N88" s="446"/>
      <c r="O88" s="446"/>
      <c r="P88" s="447"/>
    </row>
    <row r="89" spans="1:24" x14ac:dyDescent="0.25">
      <c r="A89" s="448"/>
      <c r="B89" s="449"/>
      <c r="C89" s="449"/>
      <c r="D89" s="449"/>
      <c r="E89" s="449"/>
      <c r="F89" s="449"/>
      <c r="G89" s="449"/>
      <c r="H89" s="449"/>
      <c r="I89" s="449"/>
      <c r="J89" s="449"/>
      <c r="K89" s="449"/>
      <c r="L89" s="449"/>
      <c r="M89" s="449"/>
      <c r="N89" s="449"/>
      <c r="O89" s="449"/>
      <c r="P89" s="450"/>
    </row>
    <row r="90" spans="1:24" x14ac:dyDescent="0.25">
      <c r="A90" s="448"/>
      <c r="B90" s="449"/>
      <c r="C90" s="449"/>
      <c r="D90" s="449"/>
      <c r="E90" s="449"/>
      <c r="F90" s="449"/>
      <c r="G90" s="449"/>
      <c r="H90" s="449"/>
      <c r="I90" s="449"/>
      <c r="J90" s="449"/>
      <c r="K90" s="449"/>
      <c r="L90" s="449"/>
      <c r="M90" s="449"/>
      <c r="N90" s="449"/>
      <c r="O90" s="449"/>
      <c r="P90" s="450"/>
    </row>
    <row r="91" spans="1:24" x14ac:dyDescent="0.25">
      <c r="A91" s="448"/>
      <c r="B91" s="449"/>
      <c r="C91" s="449"/>
      <c r="D91" s="449"/>
      <c r="E91" s="449"/>
      <c r="F91" s="449"/>
      <c r="G91" s="449"/>
      <c r="H91" s="449"/>
      <c r="I91" s="449"/>
      <c r="J91" s="449"/>
      <c r="K91" s="449"/>
      <c r="L91" s="449"/>
      <c r="M91" s="449"/>
      <c r="N91" s="449"/>
      <c r="O91" s="449"/>
      <c r="P91" s="450"/>
    </row>
    <row r="92" spans="1:24" x14ac:dyDescent="0.25">
      <c r="A92" s="448"/>
      <c r="B92" s="449"/>
      <c r="C92" s="449"/>
      <c r="D92" s="449"/>
      <c r="E92" s="449"/>
      <c r="F92" s="449"/>
      <c r="G92" s="449"/>
      <c r="H92" s="449"/>
      <c r="I92" s="449"/>
      <c r="J92" s="449"/>
      <c r="K92" s="449"/>
      <c r="L92" s="449"/>
      <c r="M92" s="449"/>
      <c r="N92" s="449"/>
      <c r="O92" s="449"/>
      <c r="P92" s="450"/>
      <c r="U92" s="49"/>
      <c r="V92" s="49"/>
      <c r="W92" s="49"/>
    </row>
    <row r="93" spans="1:24" x14ac:dyDescent="0.25">
      <c r="A93" s="451"/>
      <c r="B93" s="452"/>
      <c r="C93" s="452"/>
      <c r="D93" s="452"/>
      <c r="E93" s="452"/>
      <c r="F93" s="452"/>
      <c r="G93" s="452"/>
      <c r="H93" s="452"/>
      <c r="I93" s="452"/>
      <c r="J93" s="452"/>
      <c r="K93" s="452"/>
      <c r="L93" s="452"/>
      <c r="M93" s="452"/>
      <c r="N93" s="452"/>
      <c r="O93" s="452"/>
      <c r="P93" s="453"/>
      <c r="U93" s="49"/>
      <c r="V93" s="49"/>
      <c r="W93" s="49"/>
    </row>
    <row r="94" spans="1:24" x14ac:dyDescent="0.25">
      <c r="Q94" s="28"/>
    </row>
    <row r="95" spans="1:24" x14ac:dyDescent="0.25">
      <c r="A95" s="53" t="s">
        <v>134</v>
      </c>
      <c r="B95" s="53"/>
      <c r="Q95" s="28"/>
      <c r="U95" s="28"/>
    </row>
    <row r="96" spans="1:24" x14ac:dyDescent="0.25">
      <c r="A96" s="16"/>
      <c r="B96" s="16"/>
      <c r="C96" s="16"/>
      <c r="D96" s="16"/>
      <c r="E96" s="251" t="s">
        <v>27</v>
      </c>
      <c r="F96" s="66"/>
      <c r="G96" s="66"/>
      <c r="H96" s="66"/>
      <c r="I96" s="66"/>
      <c r="J96" s="16"/>
      <c r="K96" s="250" t="s">
        <v>27</v>
      </c>
      <c r="L96" s="15"/>
      <c r="M96" s="15"/>
      <c r="N96" s="15"/>
      <c r="O96" s="15"/>
      <c r="P96" s="15"/>
      <c r="Q96" s="57"/>
      <c r="R96" s="15"/>
      <c r="S96" s="15"/>
      <c r="T96" s="15"/>
      <c r="U96" s="57"/>
      <c r="V96" s="15"/>
      <c r="W96" s="15"/>
      <c r="X96" s="15"/>
    </row>
    <row r="97" spans="1:24" x14ac:dyDescent="0.25">
      <c r="A97" s="72" t="s">
        <v>135</v>
      </c>
      <c r="B97" s="72"/>
      <c r="C97" s="16"/>
      <c r="D97" s="16"/>
      <c r="E97" s="97"/>
      <c r="F97" s="67" t="s">
        <v>136</v>
      </c>
      <c r="G97" s="67"/>
      <c r="H97" s="67"/>
      <c r="I97" s="67"/>
      <c r="J97" s="16"/>
      <c r="K97" s="97"/>
      <c r="L97" s="15" t="s">
        <v>137</v>
      </c>
      <c r="M97" s="15"/>
      <c r="N97" s="15"/>
      <c r="O97" s="15"/>
      <c r="P97" s="15"/>
      <c r="Q97" s="68"/>
      <c r="R97" s="15"/>
      <c r="S97" s="15"/>
      <c r="T97" s="15"/>
      <c r="U97" s="68"/>
      <c r="V97" s="15"/>
      <c r="W97" s="15"/>
      <c r="X97" s="15"/>
    </row>
    <row r="98" spans="1:24" ht="5.85" customHeight="1" x14ac:dyDescent="0.25">
      <c r="A98" s="72"/>
      <c r="B98" s="72"/>
      <c r="C98" s="16"/>
      <c r="D98" s="16"/>
      <c r="E98" s="66"/>
      <c r="F98" s="66"/>
      <c r="G98" s="66"/>
      <c r="H98" s="66"/>
      <c r="I98" s="66"/>
      <c r="J98" s="16"/>
      <c r="K98" s="15"/>
      <c r="L98" s="15"/>
      <c r="M98" s="15"/>
      <c r="N98" s="15"/>
      <c r="O98" s="15"/>
      <c r="P98" s="15"/>
      <c r="Q98" s="57"/>
      <c r="R98" s="69"/>
      <c r="S98" s="15"/>
      <c r="T98" s="15"/>
      <c r="U98" s="57"/>
      <c r="V98" s="69"/>
      <c r="W98" s="15"/>
      <c r="X98" s="15"/>
    </row>
    <row r="99" spans="1:24" x14ac:dyDescent="0.25">
      <c r="A99" s="72" t="s">
        <v>138</v>
      </c>
      <c r="B99" s="72"/>
      <c r="C99" s="16"/>
      <c r="D99" s="16"/>
      <c r="E99" s="97"/>
      <c r="F99" s="67" t="s">
        <v>139</v>
      </c>
      <c r="G99" s="67"/>
      <c r="H99" s="67"/>
      <c r="I99" s="67"/>
      <c r="J99" s="16"/>
      <c r="K99" s="97"/>
      <c r="L99" s="15" t="s">
        <v>140</v>
      </c>
      <c r="M99" s="57"/>
      <c r="N99" s="15"/>
      <c r="O99" s="15"/>
      <c r="P99" s="15"/>
      <c r="Q99" s="68"/>
      <c r="R99" s="15"/>
      <c r="S99" s="15"/>
      <c r="T99" s="15"/>
      <c r="U99" s="68"/>
      <c r="V99" s="15"/>
      <c r="W99" s="15"/>
      <c r="X99" s="15"/>
    </row>
    <row r="100" spans="1:24" x14ac:dyDescent="0.25">
      <c r="A100" s="72"/>
      <c r="B100" s="72"/>
      <c r="C100" s="16"/>
      <c r="D100" s="16"/>
      <c r="E100" s="98"/>
      <c r="F100" s="67"/>
      <c r="G100" s="67"/>
      <c r="H100" s="67"/>
      <c r="I100" s="67"/>
      <c r="J100" s="16"/>
      <c r="K100" s="98"/>
      <c r="L100" s="16"/>
      <c r="M100" s="57"/>
      <c r="N100" s="15"/>
      <c r="O100" s="15"/>
      <c r="P100" s="15"/>
      <c r="Q100" s="68"/>
      <c r="R100" s="15"/>
      <c r="S100" s="15"/>
      <c r="T100" s="15"/>
      <c r="U100" s="68"/>
      <c r="V100" s="15"/>
      <c r="W100" s="15"/>
      <c r="X100" s="15"/>
    </row>
    <row r="101" spans="1:24" x14ac:dyDescent="0.25">
      <c r="A101" s="169" t="s">
        <v>141</v>
      </c>
      <c r="B101" s="169"/>
      <c r="C101" s="16"/>
      <c r="D101" s="16"/>
      <c r="E101" s="16"/>
      <c r="F101" s="16"/>
      <c r="G101" s="16"/>
      <c r="H101" s="16"/>
      <c r="I101" s="16"/>
      <c r="J101" s="16"/>
      <c r="K101" s="15"/>
      <c r="L101" s="15"/>
      <c r="M101" s="15"/>
      <c r="N101" s="15"/>
      <c r="O101" s="15"/>
      <c r="P101" s="15"/>
      <c r="Q101" s="70"/>
      <c r="R101" s="15"/>
      <c r="S101" s="15"/>
      <c r="T101" s="15"/>
      <c r="U101" s="15"/>
      <c r="V101" s="15"/>
      <c r="W101" s="15"/>
      <c r="X101" s="15"/>
    </row>
    <row r="102" spans="1:24" x14ac:dyDescent="0.25">
      <c r="A102" s="97"/>
      <c r="B102" s="67" t="s">
        <v>240</v>
      </c>
      <c r="C102" s="67"/>
      <c r="D102" s="67"/>
      <c r="E102" s="67"/>
      <c r="F102" s="67"/>
      <c r="G102" s="67"/>
      <c r="H102" s="67"/>
      <c r="I102" s="67"/>
      <c r="J102" s="67"/>
      <c r="K102" s="170"/>
      <c r="L102" s="170"/>
      <c r="M102" s="170"/>
      <c r="N102" s="15"/>
      <c r="O102" s="15"/>
      <c r="P102" s="15"/>
      <c r="Q102" s="15"/>
      <c r="R102" s="15"/>
      <c r="S102" s="15"/>
      <c r="T102" s="15"/>
      <c r="U102" s="15"/>
      <c r="V102" s="15"/>
      <c r="W102" s="15"/>
      <c r="X102" s="15"/>
    </row>
    <row r="103" spans="1:24" s="15" customFormat="1" ht="5.85" customHeight="1" x14ac:dyDescent="0.25">
      <c r="A103" s="171"/>
      <c r="B103" s="171"/>
      <c r="C103" s="171"/>
      <c r="D103" s="171"/>
      <c r="E103" s="171"/>
      <c r="F103" s="171"/>
      <c r="G103" s="171"/>
      <c r="H103" s="171"/>
      <c r="I103" s="171"/>
      <c r="J103" s="171"/>
      <c r="K103" s="170"/>
      <c r="L103" s="170"/>
      <c r="M103" s="170"/>
    </row>
    <row r="104" spans="1:24" x14ac:dyDescent="0.25">
      <c r="A104" s="72" t="s">
        <v>142</v>
      </c>
      <c r="B104" s="72"/>
      <c r="C104" s="72"/>
      <c r="D104" s="16"/>
      <c r="E104" s="16"/>
      <c r="F104" s="16"/>
      <c r="G104" s="16"/>
      <c r="H104" s="16"/>
      <c r="I104" s="16"/>
      <c r="J104" s="16"/>
      <c r="K104" s="15"/>
      <c r="L104" s="15"/>
      <c r="M104" s="15"/>
      <c r="N104" s="15"/>
      <c r="O104" s="15"/>
      <c r="P104" s="15"/>
      <c r="Q104" s="15"/>
      <c r="R104" s="15"/>
      <c r="S104" s="15"/>
      <c r="T104" s="15"/>
      <c r="U104" s="15"/>
      <c r="V104" s="15"/>
      <c r="W104" s="15"/>
      <c r="X104" s="15"/>
    </row>
    <row r="105" spans="1:24" x14ac:dyDescent="0.25">
      <c r="A105" s="494"/>
      <c r="B105" s="495"/>
      <c r="C105" s="495"/>
      <c r="D105" s="495"/>
      <c r="E105" s="495"/>
      <c r="F105" s="495"/>
      <c r="G105" s="495"/>
      <c r="H105" s="495"/>
      <c r="I105" s="495"/>
      <c r="J105" s="495"/>
      <c r="K105" s="495"/>
      <c r="L105" s="495"/>
      <c r="M105" s="495"/>
      <c r="N105" s="495"/>
      <c r="O105" s="495"/>
      <c r="P105" s="496"/>
    </row>
    <row r="106" spans="1:24" x14ac:dyDescent="0.25">
      <c r="A106" s="497"/>
      <c r="B106" s="462"/>
      <c r="C106" s="462"/>
      <c r="D106" s="462"/>
      <c r="E106" s="462"/>
      <c r="F106" s="462"/>
      <c r="G106" s="462"/>
      <c r="H106" s="462"/>
      <c r="I106" s="462"/>
      <c r="J106" s="462"/>
      <c r="K106" s="462"/>
      <c r="L106" s="462"/>
      <c r="M106" s="462"/>
      <c r="N106" s="462"/>
      <c r="O106" s="462"/>
      <c r="P106" s="498"/>
    </row>
    <row r="107" spans="1:24" x14ac:dyDescent="0.25">
      <c r="A107" s="499"/>
      <c r="B107" s="500"/>
      <c r="C107" s="500"/>
      <c r="D107" s="500"/>
      <c r="E107" s="500"/>
      <c r="F107" s="500"/>
      <c r="G107" s="500"/>
      <c r="H107" s="500"/>
      <c r="I107" s="500"/>
      <c r="J107" s="500"/>
      <c r="K107" s="500"/>
      <c r="L107" s="500"/>
      <c r="M107" s="500"/>
      <c r="N107" s="500"/>
      <c r="O107" s="500"/>
      <c r="P107" s="501"/>
    </row>
    <row r="109" spans="1:24" ht="19.5" customHeight="1" thickBot="1" x14ac:dyDescent="0.3">
      <c r="A109" s="2" t="s">
        <v>110</v>
      </c>
    </row>
    <row r="110" spans="1:24" ht="8.25" customHeight="1" x14ac:dyDescent="0.25">
      <c r="A110" s="101"/>
      <c r="B110" s="25"/>
      <c r="C110" s="25"/>
      <c r="D110" s="25"/>
      <c r="E110" s="25"/>
      <c r="F110" s="25"/>
      <c r="G110" s="25"/>
      <c r="H110" s="25"/>
      <c r="I110" s="25"/>
      <c r="J110" s="25"/>
      <c r="K110" s="25"/>
      <c r="L110" s="25"/>
      <c r="M110" s="25"/>
      <c r="N110" s="25"/>
      <c r="O110" s="25"/>
      <c r="P110" s="102"/>
    </row>
    <row r="111" spans="1:24" x14ac:dyDescent="0.25">
      <c r="A111" s="142"/>
      <c r="B111" s="97"/>
      <c r="C111" s="67" t="s">
        <v>143</v>
      </c>
      <c r="D111" s="67"/>
      <c r="E111" s="67"/>
      <c r="F111" s="67"/>
      <c r="G111" s="67"/>
      <c r="H111" s="67"/>
      <c r="I111" s="67"/>
      <c r="J111" s="67"/>
      <c r="K111" s="81"/>
      <c r="L111" s="81"/>
      <c r="M111" s="81"/>
      <c r="N111" s="57"/>
      <c r="O111" s="57"/>
      <c r="P111" s="58"/>
      <c r="Q111" s="15"/>
      <c r="R111" s="15"/>
      <c r="S111" s="15"/>
      <c r="T111" s="15"/>
      <c r="U111" s="15"/>
      <c r="V111" s="15"/>
      <c r="W111" s="15"/>
      <c r="X111" s="15"/>
    </row>
    <row r="112" spans="1:24" s="65" customFormat="1" x14ac:dyDescent="0.25">
      <c r="A112" s="142"/>
      <c r="B112" s="249" t="s">
        <v>27</v>
      </c>
      <c r="C112" s="67"/>
      <c r="D112" s="67"/>
      <c r="E112" s="67"/>
      <c r="F112" s="67"/>
      <c r="G112" s="67"/>
      <c r="H112" s="67"/>
      <c r="I112" s="67"/>
      <c r="J112" s="67"/>
      <c r="K112" s="67"/>
      <c r="L112" s="67"/>
      <c r="M112" s="67"/>
      <c r="N112" s="66"/>
      <c r="O112" s="66"/>
      <c r="P112" s="172"/>
      <c r="Q112" s="66"/>
      <c r="R112" s="66"/>
      <c r="S112" s="66"/>
      <c r="T112" s="66"/>
      <c r="U112" s="66"/>
      <c r="V112" s="66"/>
      <c r="W112" s="66"/>
      <c r="X112" s="66"/>
    </row>
    <row r="113" spans="1:24" x14ac:dyDescent="0.25">
      <c r="A113" s="142"/>
      <c r="B113" s="97"/>
      <c r="C113" s="67" t="s">
        <v>144</v>
      </c>
      <c r="D113" s="67"/>
      <c r="E113" s="67"/>
      <c r="F113" s="67"/>
      <c r="G113" s="67"/>
      <c r="H113" s="67"/>
      <c r="I113" s="67"/>
      <c r="J113" s="67"/>
      <c r="K113" s="81"/>
      <c r="L113" s="81"/>
      <c r="M113" s="81"/>
      <c r="N113" s="57"/>
      <c r="O113" s="57"/>
      <c r="P113" s="58"/>
      <c r="Q113" s="15"/>
      <c r="R113" s="15"/>
      <c r="S113" s="15"/>
      <c r="T113" s="15"/>
      <c r="U113" s="15"/>
      <c r="V113" s="15"/>
      <c r="W113" s="15"/>
      <c r="X113" s="15"/>
    </row>
    <row r="114" spans="1:24" s="65" customFormat="1" x14ac:dyDescent="0.25">
      <c r="A114" s="173"/>
      <c r="B114" s="67"/>
      <c r="C114" s="67"/>
      <c r="D114" s="67"/>
      <c r="E114" s="67"/>
      <c r="F114" s="67"/>
      <c r="G114" s="67"/>
      <c r="H114" s="67"/>
      <c r="I114" s="67"/>
      <c r="J114" s="67"/>
      <c r="K114" s="67"/>
      <c r="L114" s="67"/>
      <c r="M114" s="67"/>
      <c r="N114" s="66"/>
      <c r="O114" s="66"/>
      <c r="P114" s="172"/>
      <c r="Q114" s="66"/>
      <c r="R114" s="66"/>
      <c r="S114" s="66"/>
      <c r="T114" s="66"/>
      <c r="U114" s="66"/>
      <c r="V114" s="66"/>
      <c r="W114" s="66"/>
      <c r="X114" s="66"/>
    </row>
    <row r="115" spans="1:24" ht="15.75" customHeight="1" x14ac:dyDescent="0.25">
      <c r="A115" s="174" t="s">
        <v>125</v>
      </c>
      <c r="B115" s="467"/>
      <c r="C115" s="455"/>
      <c r="D115" s="455"/>
      <c r="E115" s="456"/>
      <c r="F115" s="28"/>
      <c r="G115" s="457" t="s">
        <v>145</v>
      </c>
      <c r="H115" s="457"/>
      <c r="I115" s="454"/>
      <c r="J115" s="455"/>
      <c r="K115" s="455"/>
      <c r="L115" s="455"/>
      <c r="M115" s="455"/>
      <c r="N115" s="456"/>
      <c r="O115" s="28"/>
      <c r="P115" s="103"/>
    </row>
    <row r="116" spans="1:24" ht="5.65" customHeight="1" thickBot="1" x14ac:dyDescent="0.3">
      <c r="A116" s="27"/>
      <c r="B116" s="175"/>
      <c r="C116" s="175"/>
      <c r="D116" s="175"/>
      <c r="E116" s="175"/>
      <c r="F116" s="175"/>
      <c r="G116" s="175"/>
      <c r="H116" s="175"/>
      <c r="I116" s="175"/>
      <c r="J116" s="175"/>
      <c r="K116" s="175"/>
      <c r="L116" s="175"/>
      <c r="M116" s="175"/>
      <c r="N116" s="175"/>
      <c r="O116" s="175"/>
      <c r="P116" s="176"/>
    </row>
    <row r="117" spans="1:24" x14ac:dyDescent="0.25">
      <c r="A117" s="28"/>
      <c r="B117" s="28"/>
      <c r="C117" s="28"/>
      <c r="D117" s="28"/>
      <c r="E117" s="28"/>
      <c r="F117" s="28"/>
      <c r="G117" s="28"/>
      <c r="H117" s="28"/>
      <c r="I117" s="28"/>
      <c r="J117" s="28"/>
      <c r="K117" s="28"/>
      <c r="L117" s="28"/>
      <c r="M117" s="28"/>
      <c r="N117" s="28"/>
      <c r="O117" s="28"/>
      <c r="P117" s="28"/>
    </row>
    <row r="118" spans="1:24" ht="19.5" customHeight="1" thickBot="1" x14ac:dyDescent="0.3">
      <c r="A118" s="2" t="s">
        <v>99</v>
      </c>
    </row>
    <row r="119" spans="1:24" ht="8.25" customHeight="1" x14ac:dyDescent="0.25">
      <c r="A119" s="101"/>
      <c r="B119" s="25"/>
      <c r="C119" s="25"/>
      <c r="D119" s="25"/>
      <c r="E119" s="25"/>
      <c r="F119" s="25"/>
      <c r="G119" s="25"/>
      <c r="H119" s="25"/>
      <c r="I119" s="25"/>
      <c r="J119" s="25"/>
      <c r="K119" s="25"/>
      <c r="L119" s="25"/>
      <c r="M119" s="25"/>
      <c r="N119" s="25"/>
      <c r="O119" s="25"/>
      <c r="P119" s="102"/>
    </row>
    <row r="120" spans="1:24" x14ac:dyDescent="0.25">
      <c r="A120" s="142"/>
      <c r="B120" s="97"/>
      <c r="C120" s="67" t="s">
        <v>146</v>
      </c>
      <c r="D120" s="67"/>
      <c r="E120" s="67"/>
      <c r="F120" s="67"/>
      <c r="G120" s="67"/>
      <c r="H120" s="67"/>
      <c r="I120" s="67"/>
      <c r="J120" s="67"/>
      <c r="K120" s="81"/>
      <c r="L120" s="81"/>
      <c r="M120" s="81"/>
      <c r="N120" s="57"/>
      <c r="O120" s="57"/>
      <c r="P120" s="58"/>
      <c r="Q120" s="15"/>
      <c r="R120" s="15"/>
      <c r="S120" s="15"/>
      <c r="T120" s="15"/>
      <c r="U120" s="15"/>
      <c r="V120" s="15"/>
      <c r="W120" s="15"/>
      <c r="X120" s="15"/>
    </row>
    <row r="121" spans="1:24" s="65" customFormat="1" x14ac:dyDescent="0.25">
      <c r="A121" s="142"/>
      <c r="B121" s="249" t="s">
        <v>27</v>
      </c>
      <c r="C121" s="67"/>
      <c r="D121" s="67"/>
      <c r="E121" s="67"/>
      <c r="F121" s="67"/>
      <c r="G121" s="67"/>
      <c r="H121" s="67"/>
      <c r="I121" s="67"/>
      <c r="J121" s="67"/>
      <c r="K121" s="67"/>
      <c r="L121" s="67"/>
      <c r="M121" s="67"/>
      <c r="N121" s="66"/>
      <c r="O121" s="66"/>
      <c r="P121" s="172"/>
      <c r="Q121" s="66"/>
      <c r="R121" s="66"/>
      <c r="S121" s="66"/>
      <c r="T121" s="66"/>
      <c r="U121" s="66"/>
      <c r="V121" s="66"/>
      <c r="W121" s="66"/>
      <c r="X121" s="66"/>
    </row>
    <row r="122" spans="1:24" x14ac:dyDescent="0.25">
      <c r="A122" s="142"/>
      <c r="B122" s="97"/>
      <c r="C122" s="67" t="s">
        <v>147</v>
      </c>
      <c r="D122" s="67"/>
      <c r="E122" s="67"/>
      <c r="F122" s="67"/>
      <c r="G122" s="67"/>
      <c r="H122" s="67"/>
      <c r="I122" s="67"/>
      <c r="J122" s="67"/>
      <c r="K122" s="81"/>
      <c r="L122" s="81"/>
      <c r="M122" s="81"/>
      <c r="N122" s="57"/>
      <c r="O122" s="57"/>
      <c r="P122" s="58"/>
      <c r="Q122" s="15"/>
      <c r="R122" s="15"/>
      <c r="S122" s="15"/>
      <c r="T122" s="15"/>
      <c r="U122" s="15"/>
      <c r="V122" s="15"/>
      <c r="W122" s="15"/>
      <c r="X122" s="15"/>
    </row>
    <row r="123" spans="1:24" s="65" customFormat="1" x14ac:dyDescent="0.25">
      <c r="A123" s="173"/>
      <c r="B123" s="67"/>
      <c r="C123" s="67"/>
      <c r="D123" s="67"/>
      <c r="E123" s="67"/>
      <c r="F123" s="67"/>
      <c r="G123" s="67"/>
      <c r="H123" s="67"/>
      <c r="I123" s="67"/>
      <c r="J123" s="67"/>
      <c r="K123" s="67"/>
      <c r="L123" s="67"/>
      <c r="M123" s="67"/>
      <c r="N123" s="66"/>
      <c r="O123" s="66"/>
      <c r="P123" s="172"/>
      <c r="Q123" s="66"/>
      <c r="R123" s="66"/>
      <c r="S123" s="66"/>
      <c r="T123" s="66"/>
      <c r="U123" s="66"/>
      <c r="V123" s="66"/>
      <c r="W123" s="66"/>
      <c r="X123" s="66"/>
    </row>
    <row r="124" spans="1:24" ht="15.75" customHeight="1" x14ac:dyDescent="0.25">
      <c r="A124" s="174" t="s">
        <v>125</v>
      </c>
      <c r="B124" s="454"/>
      <c r="C124" s="455"/>
      <c r="D124" s="455"/>
      <c r="E124" s="456"/>
      <c r="F124" s="28"/>
      <c r="G124" s="457" t="s">
        <v>145</v>
      </c>
      <c r="H124" s="457"/>
      <c r="I124" s="454"/>
      <c r="J124" s="455"/>
      <c r="K124" s="455"/>
      <c r="L124" s="455"/>
      <c r="M124" s="455"/>
      <c r="N124" s="456"/>
      <c r="O124" s="28"/>
      <c r="P124" s="103"/>
    </row>
    <row r="125" spans="1:24" ht="6.4" customHeight="1" thickBot="1" x14ac:dyDescent="0.3">
      <c r="A125" s="27"/>
      <c r="B125" s="175"/>
      <c r="C125" s="175"/>
      <c r="D125" s="175"/>
      <c r="E125" s="175"/>
      <c r="F125" s="175"/>
      <c r="G125" s="175"/>
      <c r="H125" s="175"/>
      <c r="I125" s="175"/>
      <c r="J125" s="175"/>
      <c r="K125" s="175"/>
      <c r="L125" s="175"/>
      <c r="M125" s="175"/>
      <c r="N125" s="175"/>
      <c r="O125" s="175"/>
      <c r="P125" s="176"/>
    </row>
    <row r="127" spans="1:24" ht="19.5" customHeight="1" thickBot="1" x14ac:dyDescent="0.3">
      <c r="A127" s="2" t="s">
        <v>111</v>
      </c>
    </row>
    <row r="128" spans="1:24" ht="8.25" customHeight="1" x14ac:dyDescent="0.25">
      <c r="A128" s="101"/>
      <c r="B128" s="25"/>
      <c r="C128" s="25"/>
      <c r="D128" s="25"/>
      <c r="E128" s="25"/>
      <c r="F128" s="25"/>
      <c r="G128" s="25"/>
      <c r="H128" s="25"/>
      <c r="I128" s="25"/>
      <c r="J128" s="25"/>
      <c r="K128" s="25"/>
      <c r="L128" s="25"/>
      <c r="M128" s="25"/>
      <c r="N128" s="25"/>
      <c r="O128" s="25"/>
      <c r="P128" s="102"/>
    </row>
    <row r="129" spans="1:24" x14ac:dyDescent="0.25">
      <c r="A129" s="142"/>
      <c r="B129" s="97"/>
      <c r="C129" s="67" t="s">
        <v>148</v>
      </c>
      <c r="D129" s="67"/>
      <c r="E129" s="67"/>
      <c r="F129" s="67"/>
      <c r="G129" s="67"/>
      <c r="H129" s="67"/>
      <c r="I129" s="67"/>
      <c r="J129" s="67"/>
      <c r="K129" s="81"/>
      <c r="L129" s="81"/>
      <c r="M129" s="81"/>
      <c r="N129" s="57"/>
      <c r="O129" s="57"/>
      <c r="P129" s="58"/>
      <c r="Q129" s="15"/>
      <c r="R129" s="15"/>
      <c r="S129" s="15"/>
      <c r="T129" s="15"/>
      <c r="U129" s="15"/>
      <c r="V129" s="15"/>
      <c r="W129" s="15"/>
      <c r="X129" s="15"/>
    </row>
    <row r="130" spans="1:24" s="65" customFormat="1" x14ac:dyDescent="0.25">
      <c r="A130" s="173"/>
      <c r="B130" s="249" t="s">
        <v>27</v>
      </c>
      <c r="C130" s="67"/>
      <c r="D130" s="67"/>
      <c r="E130" s="67"/>
      <c r="F130" s="67"/>
      <c r="G130" s="67"/>
      <c r="H130" s="67"/>
      <c r="I130" s="67"/>
      <c r="J130" s="67"/>
      <c r="K130" s="67"/>
      <c r="L130" s="67"/>
      <c r="M130" s="67"/>
      <c r="N130" s="66"/>
      <c r="O130" s="66"/>
      <c r="P130" s="172"/>
      <c r="Q130" s="66"/>
      <c r="R130" s="66"/>
      <c r="S130" s="66"/>
      <c r="T130" s="66"/>
      <c r="U130" s="66"/>
      <c r="V130" s="66"/>
      <c r="W130" s="66"/>
      <c r="X130" s="66"/>
    </row>
    <row r="131" spans="1:24" ht="15.75" customHeight="1" x14ac:dyDescent="0.25">
      <c r="A131" s="174" t="s">
        <v>125</v>
      </c>
      <c r="B131" s="467"/>
      <c r="C131" s="455"/>
      <c r="D131" s="455"/>
      <c r="E131" s="456"/>
      <c r="F131" s="28"/>
      <c r="G131" s="457" t="s">
        <v>145</v>
      </c>
      <c r="H131" s="457"/>
      <c r="I131" s="454"/>
      <c r="J131" s="455"/>
      <c r="K131" s="455"/>
      <c r="L131" s="455"/>
      <c r="M131" s="455"/>
      <c r="N131" s="456"/>
      <c r="O131" s="28"/>
      <c r="P131" s="103"/>
    </row>
    <row r="132" spans="1:24" ht="6.4" customHeight="1" thickBot="1" x14ac:dyDescent="0.3">
      <c r="A132" s="27"/>
      <c r="B132" s="175"/>
      <c r="C132" s="175"/>
      <c r="D132" s="175"/>
      <c r="E132" s="175"/>
      <c r="F132" s="175"/>
      <c r="G132" s="175"/>
      <c r="H132" s="175"/>
      <c r="I132" s="175"/>
      <c r="J132" s="175"/>
      <c r="K132" s="175"/>
      <c r="L132" s="175"/>
      <c r="M132" s="175"/>
      <c r="N132" s="175"/>
      <c r="O132" s="175"/>
      <c r="P132" s="176"/>
    </row>
    <row r="133" spans="1:24" x14ac:dyDescent="0.25">
      <c r="A133" s="28"/>
      <c r="B133" s="28"/>
      <c r="C133" s="28"/>
      <c r="D133" s="28"/>
      <c r="E133" s="28"/>
      <c r="F133" s="28"/>
      <c r="G133" s="28"/>
      <c r="H133" s="28"/>
      <c r="I133" s="28"/>
      <c r="J133" s="28"/>
      <c r="K133" s="28"/>
      <c r="L133" s="28"/>
      <c r="M133" s="28"/>
      <c r="N133" s="28"/>
      <c r="O133" s="28"/>
      <c r="P133" s="28"/>
    </row>
    <row r="134" spans="1:24" ht="19.5" customHeight="1" thickBot="1" x14ac:dyDescent="0.3">
      <c r="A134" s="2" t="s">
        <v>112</v>
      </c>
    </row>
    <row r="135" spans="1:24" ht="8.25" customHeight="1" x14ac:dyDescent="0.25">
      <c r="A135" s="101"/>
      <c r="B135" s="25"/>
      <c r="C135" s="25"/>
      <c r="D135" s="25"/>
      <c r="E135" s="25"/>
      <c r="F135" s="25"/>
      <c r="G135" s="25"/>
      <c r="H135" s="25"/>
      <c r="I135" s="25"/>
      <c r="J135" s="25"/>
      <c r="K135" s="25"/>
      <c r="L135" s="25"/>
      <c r="M135" s="25"/>
      <c r="N135" s="25"/>
      <c r="O135" s="25"/>
      <c r="P135" s="102"/>
    </row>
    <row r="136" spans="1:24" x14ac:dyDescent="0.25">
      <c r="A136" s="142"/>
      <c r="B136" s="97"/>
      <c r="C136" s="67" t="s">
        <v>148</v>
      </c>
      <c r="D136" s="67"/>
      <c r="E136" s="67"/>
      <c r="F136" s="67"/>
      <c r="G136" s="67"/>
      <c r="H136" s="67"/>
      <c r="I136" s="67"/>
      <c r="J136" s="67"/>
      <c r="K136" s="81"/>
      <c r="L136" s="81"/>
      <c r="M136" s="81"/>
      <c r="N136" s="57"/>
      <c r="O136" s="57"/>
      <c r="P136" s="58"/>
      <c r="Q136" s="15"/>
      <c r="R136" s="15"/>
      <c r="S136" s="15"/>
      <c r="T136" s="15"/>
      <c r="U136" s="15"/>
      <c r="V136" s="15"/>
      <c r="W136" s="15"/>
      <c r="X136" s="15"/>
    </row>
    <row r="137" spans="1:24" s="65" customFormat="1" x14ac:dyDescent="0.25">
      <c r="A137" s="173"/>
      <c r="B137" s="249" t="s">
        <v>27</v>
      </c>
      <c r="C137" s="67"/>
      <c r="D137" s="67"/>
      <c r="E137" s="67"/>
      <c r="F137" s="67"/>
      <c r="G137" s="67"/>
      <c r="H137" s="67"/>
      <c r="I137" s="67"/>
      <c r="J137" s="67"/>
      <c r="K137" s="67"/>
      <c r="L137" s="67"/>
      <c r="M137" s="67"/>
      <c r="N137" s="66"/>
      <c r="O137" s="66"/>
      <c r="P137" s="172"/>
      <c r="Q137" s="66"/>
      <c r="R137" s="66"/>
      <c r="S137" s="66"/>
      <c r="T137" s="66"/>
      <c r="U137" s="66"/>
      <c r="V137" s="66"/>
      <c r="W137" s="66"/>
      <c r="X137" s="66"/>
    </row>
    <row r="138" spans="1:24" ht="15.75" customHeight="1" x14ac:dyDescent="0.25">
      <c r="A138" s="174" t="s">
        <v>125</v>
      </c>
      <c r="B138" s="454"/>
      <c r="C138" s="455"/>
      <c r="D138" s="455"/>
      <c r="E138" s="456"/>
      <c r="F138" s="28"/>
      <c r="G138" s="457" t="s">
        <v>145</v>
      </c>
      <c r="H138" s="457"/>
      <c r="I138" s="454"/>
      <c r="J138" s="455"/>
      <c r="K138" s="455"/>
      <c r="L138" s="455"/>
      <c r="M138" s="455"/>
      <c r="N138" s="456"/>
      <c r="O138" s="28"/>
      <c r="P138" s="103"/>
    </row>
    <row r="139" spans="1:24" ht="5.65" customHeight="1" thickBot="1" x14ac:dyDescent="0.3">
      <c r="A139" s="27"/>
      <c r="B139" s="175"/>
      <c r="C139" s="175"/>
      <c r="D139" s="175"/>
      <c r="E139" s="175"/>
      <c r="F139" s="175"/>
      <c r="G139" s="175"/>
      <c r="H139" s="175"/>
      <c r="I139" s="175"/>
      <c r="J139" s="175"/>
      <c r="K139" s="175"/>
      <c r="L139" s="175"/>
      <c r="M139" s="175"/>
      <c r="N139" s="175"/>
      <c r="O139" s="175"/>
      <c r="P139" s="176"/>
    </row>
    <row r="141" spans="1:24" ht="15.75" thickBot="1" x14ac:dyDescent="0.3">
      <c r="A141" s="2" t="s">
        <v>149</v>
      </c>
    </row>
    <row r="142" spans="1:24" x14ac:dyDescent="0.25">
      <c r="A142" s="458"/>
      <c r="B142" s="459"/>
      <c r="C142" s="459"/>
      <c r="D142" s="459"/>
      <c r="E142" s="459"/>
      <c r="F142" s="459"/>
      <c r="G142" s="459"/>
      <c r="H142" s="459"/>
      <c r="I142" s="459"/>
      <c r="J142" s="459"/>
      <c r="K142" s="459"/>
      <c r="L142" s="459"/>
      <c r="M142" s="459"/>
      <c r="N142" s="459"/>
      <c r="O142" s="459"/>
      <c r="P142" s="460"/>
    </row>
    <row r="143" spans="1:24" x14ac:dyDescent="0.25">
      <c r="A143" s="461"/>
      <c r="B143" s="462"/>
      <c r="C143" s="462"/>
      <c r="D143" s="462"/>
      <c r="E143" s="462"/>
      <c r="F143" s="462"/>
      <c r="G143" s="462"/>
      <c r="H143" s="462"/>
      <c r="I143" s="462"/>
      <c r="J143" s="462"/>
      <c r="K143" s="462"/>
      <c r="L143" s="462"/>
      <c r="M143" s="462"/>
      <c r="N143" s="462"/>
      <c r="O143" s="462"/>
      <c r="P143" s="463"/>
    </row>
    <row r="144" spans="1:24" x14ac:dyDescent="0.25">
      <c r="A144" s="461"/>
      <c r="B144" s="462"/>
      <c r="C144" s="462"/>
      <c r="D144" s="462"/>
      <c r="E144" s="462"/>
      <c r="F144" s="462"/>
      <c r="G144" s="462"/>
      <c r="H144" s="462"/>
      <c r="I144" s="462"/>
      <c r="J144" s="462"/>
      <c r="K144" s="462"/>
      <c r="L144" s="462"/>
      <c r="M144" s="462"/>
      <c r="N144" s="462"/>
      <c r="O144" s="462"/>
      <c r="P144" s="463"/>
    </row>
    <row r="145" spans="1:16" x14ac:dyDescent="0.25">
      <c r="A145" s="461"/>
      <c r="B145" s="462"/>
      <c r="C145" s="462"/>
      <c r="D145" s="462"/>
      <c r="E145" s="462"/>
      <c r="F145" s="462"/>
      <c r="G145" s="462"/>
      <c r="H145" s="462"/>
      <c r="I145" s="462"/>
      <c r="J145" s="462"/>
      <c r="K145" s="462"/>
      <c r="L145" s="462"/>
      <c r="M145" s="462"/>
      <c r="N145" s="462"/>
      <c r="O145" s="462"/>
      <c r="P145" s="463"/>
    </row>
    <row r="146" spans="1:16" x14ac:dyDescent="0.25">
      <c r="A146" s="461"/>
      <c r="B146" s="462"/>
      <c r="C146" s="462"/>
      <c r="D146" s="462"/>
      <c r="E146" s="462"/>
      <c r="F146" s="462"/>
      <c r="G146" s="462"/>
      <c r="H146" s="462"/>
      <c r="I146" s="462"/>
      <c r="J146" s="462"/>
      <c r="K146" s="462"/>
      <c r="L146" s="462"/>
      <c r="M146" s="462"/>
      <c r="N146" s="462"/>
      <c r="O146" s="462"/>
      <c r="P146" s="463"/>
    </row>
    <row r="147" spans="1:16" x14ac:dyDescent="0.25">
      <c r="A147" s="461"/>
      <c r="B147" s="462"/>
      <c r="C147" s="462"/>
      <c r="D147" s="462"/>
      <c r="E147" s="462"/>
      <c r="F147" s="462"/>
      <c r="G147" s="462"/>
      <c r="H147" s="462"/>
      <c r="I147" s="462"/>
      <c r="J147" s="462"/>
      <c r="K147" s="462"/>
      <c r="L147" s="462"/>
      <c r="M147" s="462"/>
      <c r="N147" s="462"/>
      <c r="O147" s="462"/>
      <c r="P147" s="463"/>
    </row>
    <row r="148" spans="1:16" x14ac:dyDescent="0.25">
      <c r="A148" s="461"/>
      <c r="B148" s="462"/>
      <c r="C148" s="462"/>
      <c r="D148" s="462"/>
      <c r="E148" s="462"/>
      <c r="F148" s="462"/>
      <c r="G148" s="462"/>
      <c r="H148" s="462"/>
      <c r="I148" s="462"/>
      <c r="J148" s="462"/>
      <c r="K148" s="462"/>
      <c r="L148" s="462"/>
      <c r="M148" s="462"/>
      <c r="N148" s="462"/>
      <c r="O148" s="462"/>
      <c r="P148" s="463"/>
    </row>
    <row r="149" spans="1:16" x14ac:dyDescent="0.25">
      <c r="A149" s="461"/>
      <c r="B149" s="462"/>
      <c r="C149" s="462"/>
      <c r="D149" s="462"/>
      <c r="E149" s="462"/>
      <c r="F149" s="462"/>
      <c r="G149" s="462"/>
      <c r="H149" s="462"/>
      <c r="I149" s="462"/>
      <c r="J149" s="462"/>
      <c r="K149" s="462"/>
      <c r="L149" s="462"/>
      <c r="M149" s="462"/>
      <c r="N149" s="462"/>
      <c r="O149" s="462"/>
      <c r="P149" s="463"/>
    </row>
    <row r="150" spans="1:16" ht="15.75" thickBot="1" x14ac:dyDescent="0.3">
      <c r="A150" s="464"/>
      <c r="B150" s="465"/>
      <c r="C150" s="465"/>
      <c r="D150" s="465"/>
      <c r="E150" s="465"/>
      <c r="F150" s="465"/>
      <c r="G150" s="465"/>
      <c r="H150" s="465"/>
      <c r="I150" s="465"/>
      <c r="J150" s="465"/>
      <c r="K150" s="465"/>
      <c r="L150" s="465"/>
      <c r="M150" s="465"/>
      <c r="N150" s="465"/>
      <c r="O150" s="465"/>
      <c r="P150" s="466"/>
    </row>
    <row r="151" spans="1:16" s="31" customFormat="1" x14ac:dyDescent="0.25">
      <c r="A151" s="79"/>
      <c r="B151" s="79"/>
      <c r="C151" s="79"/>
      <c r="D151" s="79"/>
      <c r="E151" s="79"/>
      <c r="F151" s="79"/>
      <c r="G151" s="79"/>
      <c r="H151" s="79"/>
      <c r="I151" s="79"/>
      <c r="J151" s="79"/>
      <c r="K151" s="79"/>
      <c r="L151" s="79"/>
      <c r="M151" s="79"/>
      <c r="N151" s="79"/>
      <c r="O151" s="79"/>
      <c r="P151" s="79"/>
    </row>
    <row r="152" spans="1:16" ht="19.5" customHeight="1" thickBot="1" x14ac:dyDescent="0.3">
      <c r="A152" s="2" t="s">
        <v>150</v>
      </c>
    </row>
    <row r="153" spans="1:16" ht="8.25" customHeight="1" x14ac:dyDescent="0.25">
      <c r="A153" s="101"/>
      <c r="B153" s="25"/>
      <c r="C153" s="25"/>
      <c r="D153" s="25"/>
      <c r="E153" s="25"/>
      <c r="F153" s="25"/>
      <c r="G153" s="25"/>
      <c r="H153" s="25"/>
      <c r="I153" s="25"/>
      <c r="J153" s="25"/>
      <c r="K153" s="25"/>
      <c r="L153" s="25"/>
      <c r="M153" s="25"/>
      <c r="N153" s="25"/>
      <c r="O153" s="25"/>
      <c r="P153" s="102"/>
    </row>
    <row r="154" spans="1:16" ht="15.75" customHeight="1" x14ac:dyDescent="0.25">
      <c r="A154" s="174" t="s">
        <v>125</v>
      </c>
      <c r="B154" s="467"/>
      <c r="C154" s="455"/>
      <c r="D154" s="455"/>
      <c r="E154" s="456"/>
      <c r="F154" s="28"/>
      <c r="G154" s="457" t="s">
        <v>145</v>
      </c>
      <c r="H154" s="457"/>
      <c r="I154" s="454"/>
      <c r="J154" s="455"/>
      <c r="K154" s="455"/>
      <c r="L154" s="455"/>
      <c r="M154" s="455"/>
      <c r="N154" s="456"/>
      <c r="O154" s="28"/>
      <c r="P154" s="103"/>
    </row>
    <row r="155" spans="1:16" ht="5.65" customHeight="1" thickBot="1" x14ac:dyDescent="0.3">
      <c r="A155" s="27"/>
      <c r="B155" s="175"/>
      <c r="C155" s="175"/>
      <c r="D155" s="175"/>
      <c r="E155" s="175"/>
      <c r="F155" s="175"/>
      <c r="G155" s="175"/>
      <c r="H155" s="175"/>
      <c r="I155" s="175"/>
      <c r="J155" s="175"/>
      <c r="K155" s="175"/>
      <c r="L155" s="175"/>
      <c r="M155" s="175"/>
      <c r="N155" s="175"/>
      <c r="O155" s="175"/>
      <c r="P155" s="176"/>
    </row>
    <row r="157" spans="1:16" ht="19.5" customHeight="1" thickBot="1" x14ac:dyDescent="0.3">
      <c r="A157" s="2" t="s">
        <v>221</v>
      </c>
    </row>
    <row r="158" spans="1:16" ht="8.25" customHeight="1" x14ac:dyDescent="0.25">
      <c r="A158" s="101"/>
      <c r="B158" s="25"/>
      <c r="C158" s="25"/>
      <c r="D158" s="25"/>
      <c r="E158" s="25"/>
      <c r="F158" s="25"/>
      <c r="G158" s="25"/>
      <c r="H158" s="25"/>
      <c r="I158" s="25"/>
      <c r="J158" s="25"/>
      <c r="K158" s="25"/>
      <c r="L158" s="25"/>
      <c r="M158" s="25"/>
      <c r="N158" s="25"/>
      <c r="O158" s="25"/>
      <c r="P158" s="102"/>
    </row>
    <row r="159" spans="1:16" ht="15.75" customHeight="1" x14ac:dyDescent="0.25">
      <c r="A159" s="174" t="s">
        <v>125</v>
      </c>
      <c r="B159" s="467"/>
      <c r="C159" s="455"/>
      <c r="D159" s="455"/>
      <c r="E159" s="456"/>
      <c r="F159" s="28"/>
      <c r="G159" s="457" t="s">
        <v>145</v>
      </c>
      <c r="H159" s="457"/>
      <c r="I159" s="454"/>
      <c r="J159" s="455"/>
      <c r="K159" s="455"/>
      <c r="L159" s="455"/>
      <c r="M159" s="455"/>
      <c r="N159" s="456"/>
      <c r="O159" s="28"/>
      <c r="P159" s="103"/>
    </row>
    <row r="160" spans="1:16" ht="6.4" customHeight="1" thickBot="1" x14ac:dyDescent="0.3">
      <c r="A160" s="27"/>
      <c r="B160" s="175"/>
      <c r="C160" s="175"/>
      <c r="D160" s="175"/>
      <c r="E160" s="175"/>
      <c r="F160" s="175"/>
      <c r="G160" s="175"/>
      <c r="H160" s="175"/>
      <c r="I160" s="175"/>
      <c r="J160" s="175"/>
      <c r="K160" s="175"/>
      <c r="L160" s="175"/>
      <c r="M160" s="175"/>
      <c r="N160" s="175"/>
      <c r="O160" s="175"/>
      <c r="P160" s="176"/>
    </row>
  </sheetData>
  <sheetProtection algorithmName="SHA-512" hashValue="yeu3qru0nTY/Htq8Q2NWXQf4xBKPZZZD12KfekOZfsH/lv1Gx0aZmZXPLtSBgR9LxU9sG3gKLL0m9TTdVOl5sw==" saltValue="wbuHk9yv8GIFq2SBa+WsFQ==" spinCount="100000" sheet="1" selectLockedCells="1"/>
  <mergeCells count="86">
    <mergeCell ref="M1:O1"/>
    <mergeCell ref="M58:N58"/>
    <mergeCell ref="H58:I58"/>
    <mergeCell ref="G49:H49"/>
    <mergeCell ref="G50:H50"/>
    <mergeCell ref="M49:N49"/>
    <mergeCell ref="M50:N50"/>
    <mergeCell ref="M51:N51"/>
    <mergeCell ref="E12:P12"/>
    <mergeCell ref="E22:P22"/>
    <mergeCell ref="E23:P23"/>
    <mergeCell ref="A1:F1"/>
    <mergeCell ref="A8:D8"/>
    <mergeCell ref="E8:P8"/>
    <mergeCell ref="M19:P19"/>
    <mergeCell ref="E49:F49"/>
    <mergeCell ref="B154:E154"/>
    <mergeCell ref="G154:H154"/>
    <mergeCell ref="I154:N154"/>
    <mergeCell ref="B159:E159"/>
    <mergeCell ref="G159:H159"/>
    <mergeCell ref="I159:N159"/>
    <mergeCell ref="A65:P65"/>
    <mergeCell ref="A87:P87"/>
    <mergeCell ref="A105:P107"/>
    <mergeCell ref="G115:H115"/>
    <mergeCell ref="J52:N52"/>
    <mergeCell ref="H54:I54"/>
    <mergeCell ref="H55:I55"/>
    <mergeCell ref="J55:M55"/>
    <mergeCell ref="N55:O55"/>
    <mergeCell ref="B115:E115"/>
    <mergeCell ref="I115:N115"/>
    <mergeCell ref="M59:O59"/>
    <mergeCell ref="M57:O57"/>
    <mergeCell ref="H57:J57"/>
    <mergeCell ref="H59:J59"/>
    <mergeCell ref="A66:P84"/>
    <mergeCell ref="M3:P3"/>
    <mergeCell ref="M4:P4"/>
    <mergeCell ref="M5:P5"/>
    <mergeCell ref="E10:H10"/>
    <mergeCell ref="L10:P10"/>
    <mergeCell ref="M6:P6"/>
    <mergeCell ref="E24:P24"/>
    <mergeCell ref="E26:H26"/>
    <mergeCell ref="L26:P26"/>
    <mergeCell ref="E40:H40"/>
    <mergeCell ref="L40:P40"/>
    <mergeCell ref="E28:P28"/>
    <mergeCell ref="E32:H32"/>
    <mergeCell ref="L32:P32"/>
    <mergeCell ref="E33:H33"/>
    <mergeCell ref="L33:P33"/>
    <mergeCell ref="E27:H27"/>
    <mergeCell ref="L27:P27"/>
    <mergeCell ref="E34:P34"/>
    <mergeCell ref="E36:H36"/>
    <mergeCell ref="L36:P36"/>
    <mergeCell ref="E37:H37"/>
    <mergeCell ref="L37:P37"/>
    <mergeCell ref="E38:P38"/>
    <mergeCell ref="E51:F51"/>
    <mergeCell ref="E52:F52"/>
    <mergeCell ref="D48:F48"/>
    <mergeCell ref="J48:N48"/>
    <mergeCell ref="E41:H41"/>
    <mergeCell ref="L41:P41"/>
    <mergeCell ref="E42:P42"/>
    <mergeCell ref="I46:O46"/>
    <mergeCell ref="I47:O47"/>
    <mergeCell ref="E50:F50"/>
    <mergeCell ref="J49:L49"/>
    <mergeCell ref="J50:L50"/>
    <mergeCell ref="J51:L51"/>
    <mergeCell ref="A88:P93"/>
    <mergeCell ref="B138:E138"/>
    <mergeCell ref="G138:H138"/>
    <mergeCell ref="I138:N138"/>
    <mergeCell ref="A142:P150"/>
    <mergeCell ref="B124:E124"/>
    <mergeCell ref="G124:H124"/>
    <mergeCell ref="I124:N124"/>
    <mergeCell ref="B131:E131"/>
    <mergeCell ref="G131:H131"/>
    <mergeCell ref="I131:N131"/>
  </mergeCells>
  <pageMargins left="0.51181102362204722" right="0.51181102362204722" top="0.15748031496062992" bottom="0.11811023622047245" header="0.31496062992125984" footer="0.31496062992125984"/>
  <pageSetup paperSize="9" scale="90" orientation="portrait" r:id="rId1"/>
  <headerFooter>
    <oddFooter>&amp;R&amp;P/&amp;N</oddFooter>
  </headerFooter>
  <rowBreaks count="2" manualBreakCount="2">
    <brk id="63" max="15" man="1"/>
    <brk id="125"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
    <tabColor theme="9" tint="-0.249977111117893"/>
  </sheetPr>
  <dimension ref="A1:N40"/>
  <sheetViews>
    <sheetView showGridLines="0" zoomScaleNormal="100" zoomScalePageLayoutView="145" workbookViewId="0">
      <selection activeCell="D31" sqref="D31:F31"/>
    </sheetView>
  </sheetViews>
  <sheetFormatPr baseColWidth="10" defaultColWidth="11.42578125" defaultRowHeight="15" x14ac:dyDescent="0.25"/>
  <cols>
    <col min="1" max="1" width="10.42578125" style="26" customWidth="1"/>
    <col min="2" max="2" width="8.7109375" style="26" customWidth="1"/>
    <col min="3" max="3" width="2.5703125" style="26" customWidth="1"/>
    <col min="4" max="4" width="8.7109375" style="26" customWidth="1"/>
    <col min="5" max="5" width="11.42578125" style="26" customWidth="1"/>
    <col min="6" max="7" width="4.85546875" style="26" customWidth="1"/>
    <col min="8" max="8" width="4.42578125" style="26" customWidth="1"/>
    <col min="9" max="9" width="19.42578125" style="26" customWidth="1"/>
    <col min="10" max="10" width="2.85546875" style="26" customWidth="1"/>
    <col min="11" max="11" width="5.5703125" style="26" customWidth="1"/>
    <col min="12" max="12" width="2.85546875" style="26" customWidth="1"/>
    <col min="13" max="13" width="11.42578125" style="26" customWidth="1"/>
    <col min="14" max="14" width="8" style="26" customWidth="1"/>
    <col min="15" max="15" width="4" style="26" customWidth="1"/>
    <col min="16" max="16384" width="11.42578125" style="26"/>
  </cols>
  <sheetData>
    <row r="1" spans="1:13" s="65" customFormat="1" ht="15.75" customHeight="1" thickBot="1" x14ac:dyDescent="0.3">
      <c r="A1" s="430"/>
      <c r="B1" s="431"/>
      <c r="C1" s="431"/>
      <c r="D1" s="431"/>
      <c r="E1" s="431"/>
      <c r="F1" s="431"/>
      <c r="G1" s="82"/>
      <c r="H1" s="82"/>
      <c r="I1" s="91"/>
      <c r="J1" s="551" t="s">
        <v>46</v>
      </c>
      <c r="K1" s="552"/>
      <c r="L1" s="552"/>
      <c r="M1" s="184" t="str">
        <f>IF(QV_Jahr="","",QV_Jahr)</f>
        <v/>
      </c>
    </row>
    <row r="2" spans="1:13" s="65" customFormat="1" ht="63.4" customHeight="1" thickBot="1" x14ac:dyDescent="0.3">
      <c r="A2" s="83"/>
      <c r="B2" s="84"/>
      <c r="C2" s="82"/>
      <c r="D2" s="82"/>
      <c r="E2" s="82"/>
      <c r="F2" s="82"/>
      <c r="G2" s="82"/>
      <c r="H2" s="82"/>
      <c r="I2" s="91"/>
      <c r="J2" s="17"/>
      <c r="K2" s="17"/>
      <c r="L2" s="86"/>
      <c r="M2" s="86"/>
    </row>
    <row r="3" spans="1:13" s="65" customFormat="1" ht="15.4" customHeight="1" x14ac:dyDescent="0.25">
      <c r="A3" s="85" t="s">
        <v>47</v>
      </c>
      <c r="B3" s="84"/>
      <c r="C3" s="82"/>
      <c r="D3" s="82"/>
      <c r="E3" s="82"/>
      <c r="F3" s="82"/>
      <c r="G3" s="82"/>
      <c r="H3" s="82"/>
      <c r="I3" s="91"/>
      <c r="J3" s="433" t="s">
        <v>44</v>
      </c>
      <c r="K3" s="434"/>
      <c r="L3" s="434"/>
      <c r="M3" s="435"/>
    </row>
    <row r="4" spans="1:13" s="65" customFormat="1" ht="15.4" customHeight="1" x14ac:dyDescent="0.25">
      <c r="A4" s="82" t="s">
        <v>48</v>
      </c>
      <c r="B4" s="84"/>
      <c r="C4" s="82"/>
      <c r="D4" s="82"/>
      <c r="E4" s="82"/>
      <c r="F4" s="82"/>
      <c r="G4" s="82"/>
      <c r="H4" s="82"/>
      <c r="I4" s="91"/>
      <c r="J4" s="486" t="str">
        <f>IF(K_Nummer="","",K_Nummer)</f>
        <v/>
      </c>
      <c r="K4" s="487"/>
      <c r="L4" s="487"/>
      <c r="M4" s="488"/>
    </row>
    <row r="5" spans="1:13" s="65" customFormat="1" ht="18.399999999999999" customHeight="1" x14ac:dyDescent="0.35">
      <c r="A5" s="87" t="s">
        <v>168</v>
      </c>
      <c r="B5" s="84"/>
      <c r="C5" s="82"/>
      <c r="D5" s="82"/>
      <c r="E5" s="82"/>
      <c r="F5" s="82"/>
      <c r="G5" s="82"/>
      <c r="H5" s="82"/>
      <c r="I5" s="91"/>
      <c r="J5" s="439" t="s">
        <v>45</v>
      </c>
      <c r="K5" s="440"/>
      <c r="L5" s="440"/>
      <c r="M5" s="441"/>
    </row>
    <row r="6" spans="1:13" s="65" customFormat="1" ht="15.4" customHeight="1" thickBot="1" x14ac:dyDescent="0.3">
      <c r="A6" s="82"/>
      <c r="B6" s="84"/>
      <c r="C6" s="82"/>
      <c r="D6" s="82"/>
      <c r="E6" s="82"/>
      <c r="F6" s="82"/>
      <c r="G6" s="82"/>
      <c r="H6" s="82"/>
      <c r="I6" s="91"/>
      <c r="J6" s="442" t="str">
        <f>IF(K_Name="","",K_Vorname&amp;" "&amp;K_Name)</f>
        <v/>
      </c>
      <c r="K6" s="443"/>
      <c r="L6" s="443"/>
      <c r="M6" s="444"/>
    </row>
    <row r="7" spans="1:13" s="65" customFormat="1" ht="8.85" customHeight="1" x14ac:dyDescent="0.25">
      <c r="A7" s="82"/>
      <c r="B7" s="84"/>
      <c r="C7" s="82"/>
      <c r="D7" s="82"/>
      <c r="E7" s="82"/>
      <c r="F7" s="82"/>
      <c r="G7" s="82"/>
      <c r="H7" s="82"/>
      <c r="I7" s="91"/>
      <c r="J7" s="91"/>
      <c r="K7" s="91"/>
      <c r="L7" s="91"/>
      <c r="M7" s="91"/>
    </row>
    <row r="8" spans="1:13" s="65" customFormat="1" ht="15.4" customHeight="1" x14ac:dyDescent="0.3">
      <c r="A8" s="92" t="s">
        <v>98</v>
      </c>
      <c r="B8" s="88"/>
      <c r="C8" s="89"/>
      <c r="D8" s="553" t="str">
        <f>IF(Titel_Aufg="","",Titel_Aufg)</f>
        <v/>
      </c>
      <c r="E8" s="554"/>
      <c r="F8" s="554"/>
      <c r="G8" s="554"/>
      <c r="H8" s="554"/>
      <c r="I8" s="554"/>
      <c r="J8" s="554"/>
      <c r="K8" s="554"/>
      <c r="L8" s="554"/>
      <c r="M8" s="555"/>
    </row>
    <row r="9" spans="1:13" x14ac:dyDescent="0.25">
      <c r="A9" s="65"/>
      <c r="B9" s="65"/>
      <c r="C9" s="65"/>
      <c r="D9" s="65"/>
      <c r="E9" s="65"/>
      <c r="F9" s="65"/>
      <c r="G9" s="65"/>
    </row>
    <row r="10" spans="1:13" x14ac:dyDescent="0.25">
      <c r="A10" s="561" t="s">
        <v>157</v>
      </c>
      <c r="B10" s="562"/>
      <c r="C10" s="562"/>
      <c r="D10" s="562"/>
      <c r="E10" s="563"/>
      <c r="F10" s="567" t="s">
        <v>158</v>
      </c>
      <c r="G10" s="567"/>
      <c r="H10" s="568" t="s">
        <v>161</v>
      </c>
      <c r="I10" s="568"/>
      <c r="J10" s="568"/>
      <c r="K10" s="568"/>
      <c r="L10" s="568"/>
      <c r="M10" s="568"/>
    </row>
    <row r="11" spans="1:13" ht="15.75" thickBot="1" x14ac:dyDescent="0.3">
      <c r="A11" s="564"/>
      <c r="B11" s="565"/>
      <c r="C11" s="565"/>
      <c r="D11" s="565"/>
      <c r="E11" s="566"/>
      <c r="F11" s="191" t="s">
        <v>159</v>
      </c>
      <c r="G11" s="191" t="s">
        <v>160</v>
      </c>
      <c r="H11" s="569"/>
      <c r="I11" s="569"/>
      <c r="J11" s="569"/>
      <c r="K11" s="569"/>
      <c r="L11" s="569"/>
      <c r="M11" s="569"/>
    </row>
    <row r="12" spans="1:13" ht="15" customHeight="1" x14ac:dyDescent="0.25">
      <c r="A12" s="556" t="s">
        <v>4</v>
      </c>
      <c r="B12" s="557"/>
      <c r="C12" s="557"/>
      <c r="D12" s="557"/>
      <c r="E12" s="558"/>
      <c r="F12" s="190" t="s">
        <v>27</v>
      </c>
      <c r="G12" s="190" t="s">
        <v>27</v>
      </c>
      <c r="H12" s="559"/>
      <c r="I12" s="557"/>
      <c r="J12" s="557"/>
      <c r="K12" s="557"/>
      <c r="L12" s="557"/>
      <c r="M12" s="560"/>
    </row>
    <row r="13" spans="1:13" ht="30" customHeight="1" x14ac:dyDescent="0.25">
      <c r="A13" s="532" t="s">
        <v>156</v>
      </c>
      <c r="B13" s="533"/>
      <c r="C13" s="533"/>
      <c r="D13" s="533"/>
      <c r="E13" s="533"/>
      <c r="F13" s="149"/>
      <c r="G13" s="149"/>
      <c r="H13" s="549"/>
      <c r="I13" s="549"/>
      <c r="J13" s="549"/>
      <c r="K13" s="549"/>
      <c r="L13" s="549"/>
      <c r="M13" s="550"/>
    </row>
    <row r="14" spans="1:13" ht="30" customHeight="1" x14ac:dyDescent="0.25">
      <c r="A14" s="532" t="s">
        <v>162</v>
      </c>
      <c r="B14" s="533"/>
      <c r="C14" s="533"/>
      <c r="D14" s="533"/>
      <c r="E14" s="533"/>
      <c r="F14" s="149"/>
      <c r="G14" s="149"/>
      <c r="H14" s="549"/>
      <c r="I14" s="549"/>
      <c r="J14" s="549"/>
      <c r="K14" s="549"/>
      <c r="L14" s="549"/>
      <c r="M14" s="550"/>
    </row>
    <row r="15" spans="1:13" ht="30" customHeight="1" x14ac:dyDescent="0.25">
      <c r="A15" s="532" t="s">
        <v>241</v>
      </c>
      <c r="B15" s="533"/>
      <c r="C15" s="533"/>
      <c r="D15" s="533"/>
      <c r="E15" s="533"/>
      <c r="F15" s="149"/>
      <c r="G15" s="149"/>
      <c r="H15" s="538"/>
      <c r="I15" s="538"/>
      <c r="J15" s="538"/>
      <c r="K15" s="538"/>
      <c r="L15" s="538"/>
      <c r="M15" s="539"/>
    </row>
    <row r="16" spans="1:13" ht="30" customHeight="1" x14ac:dyDescent="0.25">
      <c r="A16" s="532" t="s">
        <v>163</v>
      </c>
      <c r="B16" s="533"/>
      <c r="C16" s="533"/>
      <c r="D16" s="533"/>
      <c r="E16" s="533"/>
      <c r="F16" s="149"/>
      <c r="G16" s="149"/>
      <c r="H16" s="549"/>
      <c r="I16" s="549"/>
      <c r="J16" s="549"/>
      <c r="K16" s="549"/>
      <c r="L16" s="549"/>
      <c r="M16" s="550"/>
    </row>
    <row r="17" spans="1:14" ht="30" customHeight="1" thickBot="1" x14ac:dyDescent="0.3">
      <c r="A17" s="545" t="s">
        <v>164</v>
      </c>
      <c r="B17" s="546"/>
      <c r="C17" s="546"/>
      <c r="D17" s="546"/>
      <c r="E17" s="546"/>
      <c r="F17" s="151"/>
      <c r="G17" s="151"/>
      <c r="H17" s="547"/>
      <c r="I17" s="547"/>
      <c r="J17" s="547"/>
      <c r="K17" s="547"/>
      <c r="L17" s="547"/>
      <c r="M17" s="548"/>
    </row>
    <row r="18" spans="1:14" ht="13.5" customHeight="1" x14ac:dyDescent="0.25">
      <c r="A18" s="537"/>
      <c r="B18" s="537"/>
      <c r="C18" s="537"/>
      <c r="D18" s="537"/>
      <c r="E18" s="537"/>
      <c r="F18" s="537"/>
      <c r="G18" s="537"/>
      <c r="H18" s="537"/>
      <c r="I18" s="537"/>
      <c r="J18" s="537"/>
      <c r="K18" s="537"/>
      <c r="L18" s="537"/>
      <c r="M18" s="537"/>
      <c r="N18" s="65"/>
    </row>
    <row r="19" spans="1:14" ht="15" customHeight="1" thickBot="1" x14ac:dyDescent="0.3">
      <c r="A19" s="540" t="s">
        <v>165</v>
      </c>
      <c r="B19" s="540"/>
      <c r="C19" s="540"/>
      <c r="D19" s="540"/>
      <c r="E19" s="540"/>
      <c r="F19" s="540"/>
      <c r="G19" s="540"/>
      <c r="H19" s="540"/>
      <c r="I19" s="540"/>
      <c r="J19" s="540"/>
      <c r="K19" s="540"/>
      <c r="L19" s="540"/>
      <c r="M19" s="540"/>
      <c r="N19" s="65"/>
    </row>
    <row r="20" spans="1:14" ht="54.4" customHeight="1" x14ac:dyDescent="0.25">
      <c r="A20" s="541" t="s">
        <v>242</v>
      </c>
      <c r="B20" s="542"/>
      <c r="C20" s="542"/>
      <c r="D20" s="542"/>
      <c r="E20" s="542"/>
      <c r="F20" s="150"/>
      <c r="G20" s="150"/>
      <c r="H20" s="543"/>
      <c r="I20" s="543"/>
      <c r="J20" s="543"/>
      <c r="K20" s="543"/>
      <c r="L20" s="543"/>
      <c r="M20" s="544"/>
      <c r="N20" s="65"/>
    </row>
    <row r="21" spans="1:14" ht="30" customHeight="1" x14ac:dyDescent="0.25">
      <c r="A21" s="532" t="s">
        <v>152</v>
      </c>
      <c r="B21" s="533"/>
      <c r="C21" s="533"/>
      <c r="D21" s="533"/>
      <c r="E21" s="533"/>
      <c r="F21" s="149"/>
      <c r="G21" s="149"/>
      <c r="H21" s="538"/>
      <c r="I21" s="538"/>
      <c r="J21" s="538"/>
      <c r="K21" s="538"/>
      <c r="L21" s="538"/>
      <c r="M21" s="539"/>
      <c r="N21" s="65"/>
    </row>
    <row r="22" spans="1:14" ht="30" customHeight="1" x14ac:dyDescent="0.25">
      <c r="A22" s="532" t="s">
        <v>153</v>
      </c>
      <c r="B22" s="533"/>
      <c r="C22" s="533"/>
      <c r="D22" s="533"/>
      <c r="E22" s="533"/>
      <c r="F22" s="149"/>
      <c r="G22" s="149"/>
      <c r="H22" s="538"/>
      <c r="I22" s="538"/>
      <c r="J22" s="538"/>
      <c r="K22" s="538"/>
      <c r="L22" s="538"/>
      <c r="M22" s="539"/>
      <c r="N22" s="65"/>
    </row>
    <row r="23" spans="1:14" ht="30" customHeight="1" x14ac:dyDescent="0.25">
      <c r="A23" s="532" t="s">
        <v>154</v>
      </c>
      <c r="B23" s="533"/>
      <c r="C23" s="533"/>
      <c r="D23" s="533"/>
      <c r="E23" s="533"/>
      <c r="F23" s="149"/>
      <c r="G23" s="149"/>
      <c r="H23" s="534"/>
      <c r="I23" s="535"/>
      <c r="J23" s="535"/>
      <c r="K23" s="535"/>
      <c r="L23" s="535"/>
      <c r="M23" s="536"/>
      <c r="N23" s="65"/>
    </row>
    <row r="24" spans="1:14" ht="38.25" customHeight="1" x14ac:dyDescent="0.25">
      <c r="A24" s="532" t="s">
        <v>155</v>
      </c>
      <c r="B24" s="533"/>
      <c r="C24" s="533"/>
      <c r="D24" s="533"/>
      <c r="E24" s="533"/>
      <c r="F24" s="149"/>
      <c r="G24" s="149"/>
      <c r="H24" s="549"/>
      <c r="I24" s="549"/>
      <c r="J24" s="549"/>
      <c r="K24" s="549"/>
      <c r="L24" s="549"/>
      <c r="M24" s="550"/>
      <c r="N24" s="65"/>
    </row>
    <row r="25" spans="1:14" ht="48.2" customHeight="1" x14ac:dyDescent="0.25">
      <c r="A25" s="532" t="s">
        <v>166</v>
      </c>
      <c r="B25" s="533"/>
      <c r="C25" s="533"/>
      <c r="D25" s="533"/>
      <c r="E25" s="533"/>
      <c r="F25" s="149"/>
      <c r="G25" s="149"/>
      <c r="H25" s="549"/>
      <c r="I25" s="549"/>
      <c r="J25" s="549"/>
      <c r="K25" s="549"/>
      <c r="L25" s="549"/>
      <c r="M25" s="550"/>
      <c r="N25" s="65"/>
    </row>
    <row r="26" spans="1:14" ht="30" customHeight="1" x14ac:dyDescent="0.25">
      <c r="A26" s="532" t="s">
        <v>243</v>
      </c>
      <c r="B26" s="533"/>
      <c r="C26" s="533"/>
      <c r="D26" s="533"/>
      <c r="E26" s="533"/>
      <c r="F26" s="149"/>
      <c r="G26" s="149"/>
      <c r="H26" s="549"/>
      <c r="I26" s="549"/>
      <c r="J26" s="549"/>
      <c r="K26" s="549"/>
      <c r="L26" s="549"/>
      <c r="M26" s="550"/>
      <c r="N26" s="65"/>
    </row>
    <row r="27" spans="1:14" ht="65.45" customHeight="1" thickBot="1" x14ac:dyDescent="0.3">
      <c r="A27" s="545" t="s">
        <v>167</v>
      </c>
      <c r="B27" s="546"/>
      <c r="C27" s="546"/>
      <c r="D27" s="546"/>
      <c r="E27" s="546"/>
      <c r="F27" s="151"/>
      <c r="G27" s="151"/>
      <c r="H27" s="547"/>
      <c r="I27" s="547"/>
      <c r="J27" s="547"/>
      <c r="K27" s="547"/>
      <c r="L27" s="547"/>
      <c r="M27" s="548"/>
      <c r="N27" s="65"/>
    </row>
    <row r="28" spans="1:14" x14ac:dyDescent="0.25">
      <c r="A28" s="65"/>
      <c r="B28" s="65"/>
      <c r="C28" s="65"/>
      <c r="D28" s="65"/>
      <c r="E28" s="65"/>
      <c r="F28" s="65"/>
      <c r="G28" s="65"/>
      <c r="H28" s="65"/>
      <c r="I28" s="66"/>
      <c r="J28" s="66"/>
      <c r="K28" s="66"/>
      <c r="L28" s="66"/>
      <c r="M28" s="66"/>
      <c r="N28" s="65"/>
    </row>
    <row r="29" spans="1:14" x14ac:dyDescent="0.25">
      <c r="A29" s="78" t="s">
        <v>111</v>
      </c>
      <c r="B29" s="41"/>
      <c r="C29" s="2"/>
      <c r="D29" s="2"/>
      <c r="E29" s="2"/>
      <c r="F29" s="2"/>
      <c r="G29" s="78"/>
      <c r="H29" s="78"/>
      <c r="I29" s="2"/>
      <c r="J29" s="2"/>
      <c r="K29" s="2"/>
      <c r="L29" s="2"/>
      <c r="M29" s="2"/>
    </row>
    <row r="30" spans="1:14" ht="5.85" customHeight="1" x14ac:dyDescent="0.25">
      <c r="A30" s="80"/>
      <c r="B30" s="15"/>
    </row>
    <row r="31" spans="1:14" ht="15" customHeight="1" x14ac:dyDescent="0.25">
      <c r="A31" s="570" t="s">
        <v>151</v>
      </c>
      <c r="B31" s="570"/>
      <c r="C31" s="570"/>
      <c r="D31" s="467"/>
      <c r="E31" s="455"/>
      <c r="F31" s="456"/>
      <c r="H31" s="145"/>
      <c r="I31" s="145" t="s">
        <v>125</v>
      </c>
      <c r="J31" s="483"/>
      <c r="K31" s="512"/>
      <c r="L31" s="512"/>
      <c r="M31" s="513"/>
    </row>
    <row r="32" spans="1:14" ht="5.85" customHeight="1" x14ac:dyDescent="0.25">
      <c r="A32" s="80"/>
      <c r="B32" s="15"/>
      <c r="H32" s="129"/>
      <c r="I32" s="129"/>
      <c r="J32" s="33"/>
      <c r="K32" s="33"/>
      <c r="L32" s="33"/>
      <c r="M32" s="33"/>
    </row>
    <row r="33" spans="1:14" ht="15" customHeight="1" x14ac:dyDescent="0.25">
      <c r="A33" s="570" t="s">
        <v>51</v>
      </c>
      <c r="B33" s="570"/>
      <c r="C33" s="570"/>
      <c r="D33" s="454"/>
      <c r="E33" s="455"/>
      <c r="F33" s="456"/>
      <c r="H33" s="145"/>
      <c r="I33" s="145" t="s">
        <v>145</v>
      </c>
      <c r="J33" s="483"/>
      <c r="K33" s="512"/>
      <c r="L33" s="512"/>
      <c r="M33" s="513"/>
    </row>
    <row r="34" spans="1:14" x14ac:dyDescent="0.25">
      <c r="B34" s="65"/>
      <c r="C34" s="65"/>
      <c r="D34" s="65"/>
      <c r="E34" s="65"/>
      <c r="F34" s="65"/>
      <c r="G34" s="65"/>
      <c r="H34" s="65"/>
      <c r="I34" s="65"/>
      <c r="J34" s="19"/>
      <c r="K34" s="19"/>
      <c r="L34" s="19"/>
      <c r="M34" s="19"/>
      <c r="N34" s="65"/>
    </row>
    <row r="35" spans="1:14" x14ac:dyDescent="0.25">
      <c r="A35" s="78" t="s">
        <v>112</v>
      </c>
      <c r="B35" s="41"/>
      <c r="C35" s="2"/>
      <c r="D35" s="2"/>
      <c r="E35" s="2"/>
      <c r="F35" s="2"/>
      <c r="G35" s="78"/>
      <c r="H35" s="78"/>
      <c r="I35" s="78"/>
      <c r="J35" s="192"/>
      <c r="K35" s="192"/>
      <c r="L35" s="192"/>
      <c r="M35" s="192"/>
    </row>
    <row r="36" spans="1:14" ht="5.85" customHeight="1" x14ac:dyDescent="0.25">
      <c r="A36" s="80"/>
      <c r="B36" s="15"/>
      <c r="J36" s="33"/>
      <c r="K36" s="33"/>
      <c r="L36" s="33"/>
      <c r="M36" s="33"/>
    </row>
    <row r="37" spans="1:14" ht="15" customHeight="1" x14ac:dyDescent="0.25">
      <c r="A37" s="570" t="s">
        <v>151</v>
      </c>
      <c r="B37" s="570"/>
      <c r="C37" s="570"/>
      <c r="D37" s="454"/>
      <c r="E37" s="455"/>
      <c r="F37" s="456"/>
      <c r="H37" s="145"/>
      <c r="I37" s="145" t="s">
        <v>125</v>
      </c>
      <c r="J37" s="483"/>
      <c r="K37" s="512"/>
      <c r="L37" s="512"/>
      <c r="M37" s="513"/>
    </row>
    <row r="38" spans="1:14" ht="5.85" customHeight="1" x14ac:dyDescent="0.25">
      <c r="A38" s="80"/>
      <c r="B38" s="15"/>
      <c r="H38" s="129"/>
      <c r="I38" s="129"/>
      <c r="J38" s="33"/>
      <c r="K38" s="33"/>
      <c r="L38" s="33"/>
      <c r="M38" s="33"/>
    </row>
    <row r="39" spans="1:14" ht="15" customHeight="1" x14ac:dyDescent="0.25">
      <c r="A39" s="570" t="s">
        <v>51</v>
      </c>
      <c r="B39" s="570"/>
      <c r="C39" s="570"/>
      <c r="D39" s="454"/>
      <c r="E39" s="455"/>
      <c r="F39" s="456"/>
      <c r="H39" s="145"/>
      <c r="I39" s="145" t="s">
        <v>145</v>
      </c>
      <c r="J39" s="483"/>
      <c r="K39" s="512"/>
      <c r="L39" s="512"/>
      <c r="M39" s="513"/>
    </row>
    <row r="40" spans="1:14" ht="8.25" customHeight="1" x14ac:dyDescent="0.25">
      <c r="A40" s="65"/>
      <c r="B40" s="65"/>
      <c r="C40" s="65"/>
      <c r="D40" s="65"/>
      <c r="E40" s="65"/>
      <c r="F40" s="65"/>
      <c r="G40" s="65"/>
      <c r="H40" s="65"/>
      <c r="I40" s="65"/>
      <c r="J40" s="65"/>
      <c r="K40" s="65"/>
      <c r="L40" s="65"/>
      <c r="M40" s="65"/>
      <c r="N40" s="65"/>
    </row>
  </sheetData>
  <sheetProtection algorithmName="SHA-512" hashValue="lcETmEUFEfQ2U8ojfcClvjCD1zOmDyB5MvkQy7v2f4b7BgNKpCpv8gmC8ys51dJ/4BAHvXctczEUi9Iilb5Haw==" saltValue="zecmjhzUJC8o150iEkEDog==" spinCount="100000" sheet="1" selectLockedCells="1"/>
  <mergeCells count="52">
    <mergeCell ref="A37:C37"/>
    <mergeCell ref="D37:F37"/>
    <mergeCell ref="J37:M37"/>
    <mergeCell ref="A39:C39"/>
    <mergeCell ref="D39:F39"/>
    <mergeCell ref="J39:M39"/>
    <mergeCell ref="A31:C31"/>
    <mergeCell ref="D31:F31"/>
    <mergeCell ref="A33:C33"/>
    <mergeCell ref="D33:F33"/>
    <mergeCell ref="J31:M31"/>
    <mergeCell ref="J33:M33"/>
    <mergeCell ref="A13:E13"/>
    <mergeCell ref="H13:M13"/>
    <mergeCell ref="J1:L1"/>
    <mergeCell ref="J3:M3"/>
    <mergeCell ref="J4:M4"/>
    <mergeCell ref="J5:M5"/>
    <mergeCell ref="J6:M6"/>
    <mergeCell ref="D8:M8"/>
    <mergeCell ref="A12:E12"/>
    <mergeCell ref="H12:M12"/>
    <mergeCell ref="A1:F1"/>
    <mergeCell ref="A10:E11"/>
    <mergeCell ref="F10:G10"/>
    <mergeCell ref="H10:M11"/>
    <mergeCell ref="A14:E14"/>
    <mergeCell ref="H14:M14"/>
    <mergeCell ref="A16:E16"/>
    <mergeCell ref="H16:M16"/>
    <mergeCell ref="A17:E17"/>
    <mergeCell ref="H17:M17"/>
    <mergeCell ref="A15:E15"/>
    <mergeCell ref="H15:M15"/>
    <mergeCell ref="A27:E27"/>
    <mergeCell ref="H27:M27"/>
    <mergeCell ref="A24:E24"/>
    <mergeCell ref="H24:M24"/>
    <mergeCell ref="A25:E25"/>
    <mergeCell ref="H25:M25"/>
    <mergeCell ref="A26:E26"/>
    <mergeCell ref="H26:M26"/>
    <mergeCell ref="A23:E23"/>
    <mergeCell ref="H23:M23"/>
    <mergeCell ref="A18:M18"/>
    <mergeCell ref="H21:M21"/>
    <mergeCell ref="H22:M22"/>
    <mergeCell ref="A19:M19"/>
    <mergeCell ref="A20:E20"/>
    <mergeCell ref="H20:M20"/>
    <mergeCell ref="A21:E21"/>
    <mergeCell ref="A22:E22"/>
  </mergeCells>
  <pageMargins left="0.51181102362204722" right="0.51181102362204722" top="0.39370078740157483" bottom="0.39370078740157483" header="0.31496062992125984" footer="0.31496062992125984"/>
  <pageSetup paperSize="9" scale="88" orientation="portrait" r:id="rId1"/>
  <headerFooter>
    <oddFooter>&amp;R&amp;8&amp;P/&amp;N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4">
    <tabColor theme="9" tint="-0.249977111117893"/>
  </sheetPr>
  <dimension ref="A1:P50"/>
  <sheetViews>
    <sheetView zoomScale="115" zoomScaleNormal="115" zoomScalePageLayoutView="145" workbookViewId="0">
      <selection activeCell="O61" sqref="O61"/>
    </sheetView>
  </sheetViews>
  <sheetFormatPr baseColWidth="10" defaultColWidth="10.7109375" defaultRowHeight="15" x14ac:dyDescent="0.25"/>
  <cols>
    <col min="1" max="1" width="11.42578125" style="26" customWidth="1"/>
    <col min="2" max="2" width="10.28515625" style="26" bestFit="1" customWidth="1"/>
    <col min="3" max="3" width="8.140625" style="26" customWidth="1"/>
    <col min="4" max="4" width="7.7109375" style="26" customWidth="1"/>
    <col min="5" max="5" width="10.7109375" style="26"/>
    <col min="6" max="11" width="7" style="26" customWidth="1"/>
    <col min="12" max="12" width="8.140625" style="26" customWidth="1"/>
    <col min="13" max="13" width="7.42578125" style="26" customWidth="1"/>
    <col min="14" max="14" width="11.42578125" style="26" customWidth="1"/>
    <col min="15" max="15" width="13.85546875" style="26" customWidth="1"/>
    <col min="16" max="16384" width="10.7109375" style="26"/>
  </cols>
  <sheetData>
    <row r="1" spans="1:16" s="65" customFormat="1" ht="15.75" customHeight="1" thickBot="1" x14ac:dyDescent="0.3">
      <c r="A1" s="430"/>
      <c r="B1" s="431"/>
      <c r="C1" s="431"/>
      <c r="D1" s="431"/>
      <c r="E1" s="431"/>
      <c r="F1" s="431"/>
      <c r="G1" s="82"/>
      <c r="H1" s="82"/>
      <c r="I1" s="91"/>
      <c r="J1" s="91"/>
      <c r="K1" s="91"/>
      <c r="L1" s="91"/>
      <c r="M1" s="185" t="s">
        <v>46</v>
      </c>
      <c r="N1" s="186"/>
      <c r="O1" s="184" t="str">
        <f>IF(QV_Jahr="","",QV_Jahr)</f>
        <v/>
      </c>
    </row>
    <row r="2" spans="1:16" s="65" customFormat="1" ht="63.4" customHeight="1" thickBot="1" x14ac:dyDescent="0.3">
      <c r="A2" s="83"/>
      <c r="B2" s="84"/>
      <c r="C2" s="82"/>
      <c r="D2" s="82"/>
      <c r="E2" s="82"/>
      <c r="F2" s="82"/>
      <c r="G2" s="82"/>
      <c r="H2" s="82"/>
      <c r="I2" s="66"/>
      <c r="J2" s="17"/>
      <c r="K2" s="17"/>
      <c r="L2" s="17"/>
      <c r="M2" s="17"/>
    </row>
    <row r="3" spans="1:16" s="65" customFormat="1" ht="15.4" customHeight="1" x14ac:dyDescent="0.25">
      <c r="A3" s="85" t="s">
        <v>47</v>
      </c>
      <c r="B3" s="84"/>
      <c r="C3" s="82"/>
      <c r="D3" s="82"/>
      <c r="E3" s="82"/>
      <c r="F3" s="82"/>
      <c r="G3" s="82"/>
      <c r="H3" s="82"/>
      <c r="I3" s="66"/>
      <c r="J3" s="99"/>
      <c r="K3" s="99"/>
      <c r="L3" s="99"/>
      <c r="M3" s="433" t="s">
        <v>44</v>
      </c>
      <c r="N3" s="434"/>
      <c r="O3" s="435"/>
    </row>
    <row r="4" spans="1:16" s="65" customFormat="1" ht="15.4" customHeight="1" x14ac:dyDescent="0.25">
      <c r="A4" s="82" t="s">
        <v>48</v>
      </c>
      <c r="B4" s="84"/>
      <c r="C4" s="82"/>
      <c r="D4" s="82"/>
      <c r="E4" s="82"/>
      <c r="F4" s="82"/>
      <c r="G4" s="82"/>
      <c r="H4" s="82"/>
      <c r="I4" s="66"/>
      <c r="J4" s="75"/>
      <c r="K4" s="75"/>
      <c r="L4" s="75"/>
      <c r="M4" s="486" t="str">
        <f>IF(K_Nummer="","",K_Nummer)</f>
        <v/>
      </c>
      <c r="N4" s="487"/>
      <c r="O4" s="488"/>
    </row>
    <row r="5" spans="1:16" s="65" customFormat="1" ht="18.399999999999999" customHeight="1" x14ac:dyDescent="0.35">
      <c r="A5" s="87" t="s">
        <v>169</v>
      </c>
      <c r="B5" s="84"/>
      <c r="C5" s="82"/>
      <c r="D5" s="82"/>
      <c r="E5" s="82"/>
      <c r="F5" s="82"/>
      <c r="G5" s="82"/>
      <c r="H5" s="82"/>
      <c r="I5" s="66"/>
      <c r="J5" s="75"/>
      <c r="K5" s="75"/>
      <c r="L5" s="75"/>
      <c r="M5" s="439" t="s">
        <v>45</v>
      </c>
      <c r="N5" s="440"/>
      <c r="O5" s="441"/>
    </row>
    <row r="6" spans="1:16" s="65" customFormat="1" ht="15.4" customHeight="1" thickBot="1" x14ac:dyDescent="0.3">
      <c r="A6" s="82"/>
      <c r="B6" s="84"/>
      <c r="C6" s="82"/>
      <c r="D6" s="82"/>
      <c r="E6" s="82"/>
      <c r="F6" s="82"/>
      <c r="G6" s="82"/>
      <c r="H6" s="82"/>
      <c r="I6" s="91"/>
      <c r="J6" s="91"/>
      <c r="K6" s="91"/>
      <c r="L6" s="91"/>
      <c r="M6" s="442" t="str">
        <f>IF(K_Name="","",K_Vorname&amp;" "&amp;K_Name)</f>
        <v/>
      </c>
      <c r="N6" s="443"/>
      <c r="O6" s="444"/>
    </row>
    <row r="7" spans="1:16" s="65" customFormat="1" ht="8.85" customHeight="1" x14ac:dyDescent="0.25">
      <c r="A7" s="82"/>
      <c r="B7" s="84"/>
      <c r="C7" s="82"/>
      <c r="D7" s="82"/>
      <c r="E7" s="82"/>
      <c r="F7" s="82"/>
      <c r="G7" s="82"/>
      <c r="H7" s="82"/>
      <c r="I7" s="91"/>
      <c r="J7" s="91"/>
      <c r="K7" s="91"/>
      <c r="L7" s="91"/>
      <c r="M7" s="91"/>
    </row>
    <row r="8" spans="1:16" s="65" customFormat="1" ht="15.4" customHeight="1" x14ac:dyDescent="0.25">
      <c r="A8" s="528" t="s">
        <v>98</v>
      </c>
      <c r="B8" s="528"/>
      <c r="C8" s="528"/>
      <c r="D8" s="528"/>
      <c r="E8" s="529" t="str">
        <f>IF(Titel_Aufg="","",Titel_Aufg)</f>
        <v/>
      </c>
      <c r="F8" s="530"/>
      <c r="G8" s="530"/>
      <c r="H8" s="530"/>
      <c r="I8" s="530"/>
      <c r="J8" s="530"/>
      <c r="K8" s="530"/>
      <c r="L8" s="530"/>
      <c r="M8" s="530"/>
      <c r="N8" s="530"/>
      <c r="O8" s="530"/>
    </row>
    <row r="9" spans="1:16" s="31" customFormat="1" x14ac:dyDescent="0.25">
      <c r="A9" s="16"/>
      <c r="B9" s="16"/>
      <c r="C9" s="16"/>
      <c r="D9" s="16"/>
      <c r="E9" s="16"/>
      <c r="F9" s="16"/>
      <c r="G9" s="16"/>
      <c r="H9" s="16"/>
      <c r="I9" s="16"/>
      <c r="J9" s="16"/>
      <c r="K9" s="16"/>
      <c r="L9" s="16"/>
      <c r="M9" s="16"/>
      <c r="N9" s="16"/>
      <c r="O9" s="16"/>
      <c r="P9" s="73"/>
    </row>
    <row r="10" spans="1:16" ht="15.75" thickBot="1" x14ac:dyDescent="0.3">
      <c r="A10" s="74" t="s">
        <v>173</v>
      </c>
      <c r="B10" s="16"/>
      <c r="C10" s="16"/>
      <c r="D10" s="16"/>
      <c r="E10" s="16"/>
      <c r="F10" s="16"/>
      <c r="G10" s="16"/>
      <c r="H10" s="16"/>
      <c r="I10" s="16"/>
      <c r="J10" s="16"/>
      <c r="K10" s="16"/>
      <c r="L10" s="16"/>
      <c r="M10" s="16"/>
      <c r="N10" s="16"/>
      <c r="O10" s="16"/>
      <c r="P10" s="34"/>
    </row>
    <row r="11" spans="1:16" x14ac:dyDescent="0.25">
      <c r="A11" s="104" t="s">
        <v>125</v>
      </c>
      <c r="B11" s="146" t="s">
        <v>174</v>
      </c>
      <c r="C11" s="572" t="s">
        <v>175</v>
      </c>
      <c r="D11" s="572"/>
      <c r="E11" s="147" t="s">
        <v>176</v>
      </c>
      <c r="F11" s="573" t="s">
        <v>177</v>
      </c>
      <c r="G11" s="573"/>
      <c r="H11" s="573"/>
      <c r="I11" s="573"/>
      <c r="J11" s="573"/>
      <c r="K11" s="573"/>
      <c r="L11" s="573"/>
      <c r="M11" s="573"/>
      <c r="N11" s="573"/>
      <c r="O11" s="574"/>
      <c r="P11" s="34"/>
    </row>
    <row r="12" spans="1:16" ht="15.95" customHeight="1" x14ac:dyDescent="0.25">
      <c r="A12" s="255"/>
      <c r="B12" s="180"/>
      <c r="C12" s="571"/>
      <c r="D12" s="571"/>
      <c r="E12" s="180"/>
      <c r="F12" s="571"/>
      <c r="G12" s="571"/>
      <c r="H12" s="571"/>
      <c r="I12" s="571"/>
      <c r="J12" s="571"/>
      <c r="K12" s="571"/>
      <c r="L12" s="571"/>
      <c r="M12" s="571"/>
      <c r="N12" s="571"/>
      <c r="O12" s="577"/>
      <c r="P12" s="34"/>
    </row>
    <row r="13" spans="1:16" ht="15.95" customHeight="1" x14ac:dyDescent="0.25">
      <c r="A13" s="256"/>
      <c r="B13" s="180"/>
      <c r="C13" s="571"/>
      <c r="D13" s="571"/>
      <c r="E13" s="180"/>
      <c r="F13" s="571"/>
      <c r="G13" s="571"/>
      <c r="H13" s="571"/>
      <c r="I13" s="571"/>
      <c r="J13" s="571"/>
      <c r="K13" s="571"/>
      <c r="L13" s="571"/>
      <c r="M13" s="571"/>
      <c r="N13" s="571"/>
      <c r="O13" s="577"/>
      <c r="P13" s="34"/>
    </row>
    <row r="14" spans="1:16" ht="15.95" customHeight="1" x14ac:dyDescent="0.25">
      <c r="A14" s="256"/>
      <c r="B14" s="180"/>
      <c r="C14" s="571"/>
      <c r="D14" s="571"/>
      <c r="E14" s="180"/>
      <c r="F14" s="571"/>
      <c r="G14" s="571"/>
      <c r="H14" s="571"/>
      <c r="I14" s="571"/>
      <c r="J14" s="571"/>
      <c r="K14" s="571"/>
      <c r="L14" s="571"/>
      <c r="M14" s="571"/>
      <c r="N14" s="571"/>
      <c r="O14" s="577"/>
      <c r="P14" s="34"/>
    </row>
    <row r="15" spans="1:16" ht="15.95" customHeight="1" x14ac:dyDescent="0.25">
      <c r="A15" s="256"/>
      <c r="B15" s="180"/>
      <c r="C15" s="571"/>
      <c r="D15" s="571"/>
      <c r="E15" s="180"/>
      <c r="F15" s="571"/>
      <c r="G15" s="571"/>
      <c r="H15" s="571"/>
      <c r="I15" s="571"/>
      <c r="J15" s="571"/>
      <c r="K15" s="571"/>
      <c r="L15" s="571"/>
      <c r="M15" s="571"/>
      <c r="N15" s="571"/>
      <c r="O15" s="577"/>
      <c r="P15" s="34"/>
    </row>
    <row r="16" spans="1:16" ht="15.95" customHeight="1" x14ac:dyDescent="0.25">
      <c r="A16" s="256"/>
      <c r="B16" s="180"/>
      <c r="C16" s="571"/>
      <c r="D16" s="571"/>
      <c r="E16" s="180"/>
      <c r="F16" s="571"/>
      <c r="G16" s="571"/>
      <c r="H16" s="571"/>
      <c r="I16" s="571"/>
      <c r="J16" s="571"/>
      <c r="K16" s="571"/>
      <c r="L16" s="571"/>
      <c r="M16" s="571"/>
      <c r="N16" s="571"/>
      <c r="O16" s="577"/>
      <c r="P16" s="34"/>
    </row>
    <row r="17" spans="1:15" ht="15.95" customHeight="1" thickBot="1" x14ac:dyDescent="0.3">
      <c r="A17" s="257"/>
      <c r="B17" s="258"/>
      <c r="C17" s="578"/>
      <c r="D17" s="578"/>
      <c r="E17" s="258"/>
      <c r="F17" s="578"/>
      <c r="G17" s="578"/>
      <c r="H17" s="578"/>
      <c r="I17" s="578"/>
      <c r="J17" s="578"/>
      <c r="K17" s="578"/>
      <c r="L17" s="578"/>
      <c r="M17" s="578"/>
      <c r="N17" s="578"/>
      <c r="O17" s="579"/>
    </row>
    <row r="19" spans="1:15" ht="15.75" thickBot="1" x14ac:dyDescent="0.3">
      <c r="A19" s="2" t="s">
        <v>169</v>
      </c>
    </row>
    <row r="20" spans="1:15" ht="33" customHeight="1" x14ac:dyDescent="0.25">
      <c r="A20" s="104" t="s">
        <v>125</v>
      </c>
      <c r="B20" s="146" t="s">
        <v>179</v>
      </c>
      <c r="C20" s="146" t="s">
        <v>180</v>
      </c>
      <c r="D20" s="146" t="s">
        <v>178</v>
      </c>
      <c r="E20" s="575" t="s">
        <v>172</v>
      </c>
      <c r="F20" s="575"/>
      <c r="G20" s="575"/>
      <c r="H20" s="575"/>
      <c r="I20" s="575"/>
      <c r="J20" s="575"/>
      <c r="K20" s="575"/>
      <c r="L20" s="576" t="s">
        <v>171</v>
      </c>
      <c r="M20" s="576"/>
      <c r="N20" s="576"/>
      <c r="O20" s="148" t="s">
        <v>244</v>
      </c>
    </row>
    <row r="21" spans="1:15" ht="34.5" customHeight="1" x14ac:dyDescent="0.25">
      <c r="A21" s="256"/>
      <c r="B21" s="180"/>
      <c r="C21" s="180"/>
      <c r="D21" s="180"/>
      <c r="E21" s="571"/>
      <c r="F21" s="571"/>
      <c r="G21" s="571"/>
      <c r="H21" s="571"/>
      <c r="I21" s="571"/>
      <c r="J21" s="571"/>
      <c r="K21" s="571"/>
      <c r="L21" s="571"/>
      <c r="M21" s="571"/>
      <c r="N21" s="571"/>
      <c r="O21" s="259"/>
    </row>
    <row r="22" spans="1:15" ht="34.5" customHeight="1" x14ac:dyDescent="0.25">
      <c r="A22" s="256"/>
      <c r="B22" s="180"/>
      <c r="C22" s="180"/>
      <c r="D22" s="180"/>
      <c r="E22" s="571"/>
      <c r="F22" s="571"/>
      <c r="G22" s="571"/>
      <c r="H22" s="571"/>
      <c r="I22" s="571"/>
      <c r="J22" s="571"/>
      <c r="K22" s="571"/>
      <c r="L22" s="571"/>
      <c r="M22" s="571"/>
      <c r="N22" s="571"/>
      <c r="O22" s="259"/>
    </row>
    <row r="23" spans="1:15" ht="34.5" customHeight="1" thickBot="1" x14ac:dyDescent="0.3">
      <c r="A23" s="256"/>
      <c r="B23" s="180"/>
      <c r="C23" s="180"/>
      <c r="D23" s="180"/>
      <c r="E23" s="571"/>
      <c r="F23" s="571"/>
      <c r="G23" s="571"/>
      <c r="H23" s="571"/>
      <c r="I23" s="571"/>
      <c r="J23" s="571"/>
      <c r="K23" s="571"/>
      <c r="L23" s="571"/>
      <c r="M23" s="571"/>
      <c r="N23" s="571"/>
      <c r="O23" s="259"/>
    </row>
    <row r="24" spans="1:15" ht="34.5" customHeight="1" x14ac:dyDescent="0.25">
      <c r="A24" s="104" t="s">
        <v>125</v>
      </c>
      <c r="B24" s="146" t="s">
        <v>179</v>
      </c>
      <c r="C24" s="146" t="s">
        <v>180</v>
      </c>
      <c r="D24" s="146" t="s">
        <v>178</v>
      </c>
      <c r="E24" s="575" t="s">
        <v>172</v>
      </c>
      <c r="F24" s="575"/>
      <c r="G24" s="575"/>
      <c r="H24" s="575"/>
      <c r="I24" s="575"/>
      <c r="J24" s="575"/>
      <c r="K24" s="575"/>
      <c r="L24" s="576" t="s">
        <v>171</v>
      </c>
      <c r="M24" s="576"/>
      <c r="N24" s="576"/>
      <c r="O24" s="148" t="s">
        <v>244</v>
      </c>
    </row>
    <row r="25" spans="1:15" ht="34.5" customHeight="1" x14ac:dyDescent="0.25">
      <c r="A25" s="256"/>
      <c r="B25" s="180"/>
      <c r="C25" s="180"/>
      <c r="D25" s="180"/>
      <c r="E25" s="571"/>
      <c r="F25" s="571"/>
      <c r="G25" s="571"/>
      <c r="H25" s="571"/>
      <c r="I25" s="571"/>
      <c r="J25" s="571"/>
      <c r="K25" s="571"/>
      <c r="L25" s="571"/>
      <c r="M25" s="571"/>
      <c r="N25" s="571"/>
      <c r="O25" s="259"/>
    </row>
    <row r="26" spans="1:15" ht="34.5" customHeight="1" x14ac:dyDescent="0.25">
      <c r="A26" s="256"/>
      <c r="B26" s="180"/>
      <c r="C26" s="180"/>
      <c r="D26" s="180"/>
      <c r="E26" s="571"/>
      <c r="F26" s="571"/>
      <c r="G26" s="571"/>
      <c r="H26" s="571"/>
      <c r="I26" s="571"/>
      <c r="J26" s="571"/>
      <c r="K26" s="571"/>
      <c r="L26" s="571"/>
      <c r="M26" s="571"/>
      <c r="N26" s="571"/>
      <c r="O26" s="259"/>
    </row>
    <row r="27" spans="1:15" ht="34.5" customHeight="1" x14ac:dyDescent="0.25">
      <c r="A27" s="256"/>
      <c r="B27" s="180"/>
      <c r="C27" s="180"/>
      <c r="D27" s="180"/>
      <c r="E27" s="571"/>
      <c r="F27" s="571"/>
      <c r="G27" s="571"/>
      <c r="H27" s="571"/>
      <c r="I27" s="571"/>
      <c r="J27" s="571"/>
      <c r="K27" s="571"/>
      <c r="L27" s="571"/>
      <c r="M27" s="571"/>
      <c r="N27" s="571"/>
      <c r="O27" s="259"/>
    </row>
    <row r="28" spans="1:15" ht="34.5" customHeight="1" x14ac:dyDescent="0.25">
      <c r="A28" s="256"/>
      <c r="B28" s="180"/>
      <c r="C28" s="180"/>
      <c r="D28" s="180"/>
      <c r="E28" s="571"/>
      <c r="F28" s="571"/>
      <c r="G28" s="571"/>
      <c r="H28" s="571"/>
      <c r="I28" s="571"/>
      <c r="J28" s="571"/>
      <c r="K28" s="571"/>
      <c r="L28" s="571"/>
      <c r="M28" s="571"/>
      <c r="N28" s="571"/>
      <c r="O28" s="259"/>
    </row>
    <row r="29" spans="1:15" ht="34.5" customHeight="1" x14ac:dyDescent="0.25">
      <c r="A29" s="256"/>
      <c r="B29" s="180"/>
      <c r="C29" s="180"/>
      <c r="D29" s="180"/>
      <c r="E29" s="571"/>
      <c r="F29" s="571"/>
      <c r="G29" s="571"/>
      <c r="H29" s="571"/>
      <c r="I29" s="571"/>
      <c r="J29" s="571"/>
      <c r="K29" s="571"/>
      <c r="L29" s="571"/>
      <c r="M29" s="571"/>
      <c r="N29" s="571"/>
      <c r="O29" s="259"/>
    </row>
    <row r="30" spans="1:15" ht="34.5" customHeight="1" x14ac:dyDescent="0.25">
      <c r="A30" s="256"/>
      <c r="B30" s="180"/>
      <c r="C30" s="180"/>
      <c r="D30" s="180"/>
      <c r="E30" s="571"/>
      <c r="F30" s="571"/>
      <c r="G30" s="571"/>
      <c r="H30" s="571"/>
      <c r="I30" s="571"/>
      <c r="J30" s="571"/>
      <c r="K30" s="571"/>
      <c r="L30" s="571"/>
      <c r="M30" s="571"/>
      <c r="N30" s="571"/>
      <c r="O30" s="259"/>
    </row>
    <row r="31" spans="1:15" ht="34.5" customHeight="1" x14ac:dyDescent="0.25">
      <c r="A31" s="256"/>
      <c r="B31" s="180"/>
      <c r="C31" s="180"/>
      <c r="D31" s="180"/>
      <c r="E31" s="571"/>
      <c r="F31" s="571"/>
      <c r="G31" s="571"/>
      <c r="H31" s="571"/>
      <c r="I31" s="571"/>
      <c r="J31" s="571"/>
      <c r="K31" s="571"/>
      <c r="L31" s="571"/>
      <c r="M31" s="571"/>
      <c r="N31" s="571"/>
      <c r="O31" s="259"/>
    </row>
    <row r="32" spans="1:15" ht="34.5" customHeight="1" x14ac:dyDescent="0.25">
      <c r="A32" s="256"/>
      <c r="B32" s="180"/>
      <c r="C32" s="180"/>
      <c r="D32" s="180"/>
      <c r="E32" s="571"/>
      <c r="F32" s="571"/>
      <c r="G32" s="571"/>
      <c r="H32" s="571"/>
      <c r="I32" s="571"/>
      <c r="J32" s="571"/>
      <c r="K32" s="571"/>
      <c r="L32" s="571"/>
      <c r="M32" s="571"/>
      <c r="N32" s="571"/>
      <c r="O32" s="259"/>
    </row>
    <row r="33" spans="1:15" ht="34.5" customHeight="1" x14ac:dyDescent="0.25">
      <c r="A33" s="256"/>
      <c r="B33" s="180"/>
      <c r="C33" s="180"/>
      <c r="D33" s="180"/>
      <c r="E33" s="571"/>
      <c r="F33" s="571"/>
      <c r="G33" s="571"/>
      <c r="H33" s="571"/>
      <c r="I33" s="571"/>
      <c r="J33" s="571"/>
      <c r="K33" s="571"/>
      <c r="L33" s="571"/>
      <c r="M33" s="571"/>
      <c r="N33" s="571"/>
      <c r="O33" s="259"/>
    </row>
    <row r="34" spans="1:15" ht="34.5" customHeight="1" x14ac:dyDescent="0.25">
      <c r="A34" s="256"/>
      <c r="B34" s="180"/>
      <c r="C34" s="180"/>
      <c r="D34" s="180"/>
      <c r="E34" s="571"/>
      <c r="F34" s="571"/>
      <c r="G34" s="571"/>
      <c r="H34" s="571"/>
      <c r="I34" s="571"/>
      <c r="J34" s="571"/>
      <c r="K34" s="571"/>
      <c r="L34" s="571"/>
      <c r="M34" s="571"/>
      <c r="N34" s="571"/>
      <c r="O34" s="259"/>
    </row>
    <row r="35" spans="1:15" ht="34.5" customHeight="1" x14ac:dyDescent="0.25">
      <c r="A35" s="256"/>
      <c r="B35" s="180"/>
      <c r="C35" s="180"/>
      <c r="D35" s="180"/>
      <c r="E35" s="571"/>
      <c r="F35" s="571"/>
      <c r="G35" s="571"/>
      <c r="H35" s="571"/>
      <c r="I35" s="571"/>
      <c r="J35" s="571"/>
      <c r="K35" s="571"/>
      <c r="L35" s="571"/>
      <c r="M35" s="571"/>
      <c r="N35" s="571"/>
      <c r="O35" s="259"/>
    </row>
    <row r="36" spans="1:15" ht="34.5" customHeight="1" x14ac:dyDescent="0.25">
      <c r="A36" s="256"/>
      <c r="B36" s="180"/>
      <c r="C36" s="180"/>
      <c r="D36" s="180"/>
      <c r="E36" s="571"/>
      <c r="F36" s="571"/>
      <c r="G36" s="571"/>
      <c r="H36" s="571"/>
      <c r="I36" s="571"/>
      <c r="J36" s="571"/>
      <c r="K36" s="571"/>
      <c r="L36" s="571"/>
      <c r="M36" s="571"/>
      <c r="N36" s="571"/>
      <c r="O36" s="259"/>
    </row>
    <row r="38" spans="1:15" x14ac:dyDescent="0.25">
      <c r="A38" s="2" t="s">
        <v>181</v>
      </c>
    </row>
    <row r="40" spans="1:15" x14ac:dyDescent="0.25">
      <c r="A40" s="78" t="s">
        <v>99</v>
      </c>
      <c r="B40" s="41"/>
      <c r="C40" s="2"/>
      <c r="D40" s="2"/>
      <c r="E40" s="2"/>
      <c r="F40" s="2"/>
      <c r="G40" s="78"/>
      <c r="H40" s="78"/>
      <c r="I40" s="2"/>
      <c r="J40" s="2"/>
      <c r="K40" s="2"/>
      <c r="L40" s="2"/>
      <c r="M40" s="2"/>
    </row>
    <row r="41" spans="1:15" ht="5.85" customHeight="1" x14ac:dyDescent="0.25">
      <c r="A41" s="80"/>
      <c r="B41" s="15"/>
    </row>
    <row r="42" spans="1:15" ht="15" customHeight="1" x14ac:dyDescent="0.25">
      <c r="A42" s="570" t="s">
        <v>151</v>
      </c>
      <c r="B42" s="570"/>
      <c r="C42" s="570"/>
      <c r="D42" s="454"/>
      <c r="E42" s="455"/>
      <c r="F42" s="456"/>
      <c r="H42" s="145"/>
      <c r="I42" s="145"/>
      <c r="J42" s="580" t="s">
        <v>125</v>
      </c>
      <c r="K42" s="580"/>
      <c r="L42" s="580"/>
      <c r="M42" s="483"/>
      <c r="N42" s="512"/>
      <c r="O42" s="513"/>
    </row>
    <row r="43" spans="1:15" ht="5.85" customHeight="1" x14ac:dyDescent="0.25">
      <c r="A43" s="80"/>
      <c r="B43" s="15"/>
      <c r="H43" s="129"/>
      <c r="I43" s="129"/>
      <c r="J43" s="129"/>
      <c r="M43" s="33"/>
      <c r="N43" s="33"/>
      <c r="O43" s="33"/>
    </row>
    <row r="44" spans="1:15" ht="15" customHeight="1" x14ac:dyDescent="0.25">
      <c r="A44" s="570" t="s">
        <v>51</v>
      </c>
      <c r="B44" s="570"/>
      <c r="C44" s="570"/>
      <c r="D44" s="454"/>
      <c r="E44" s="455"/>
      <c r="F44" s="456"/>
      <c r="H44" s="145"/>
      <c r="I44" s="145"/>
      <c r="J44" s="580" t="s">
        <v>145</v>
      </c>
      <c r="K44" s="580"/>
      <c r="L44" s="580"/>
      <c r="M44" s="483"/>
      <c r="N44" s="512"/>
      <c r="O44" s="513"/>
    </row>
    <row r="45" spans="1:15" x14ac:dyDescent="0.25">
      <c r="M45" s="33"/>
      <c r="N45" s="33"/>
      <c r="O45" s="33"/>
    </row>
    <row r="46" spans="1:15" x14ac:dyDescent="0.25">
      <c r="A46" s="78" t="s">
        <v>110</v>
      </c>
      <c r="B46" s="41"/>
      <c r="C46" s="2"/>
      <c r="D46" s="2"/>
      <c r="E46" s="2"/>
      <c r="F46" s="2"/>
      <c r="G46" s="78"/>
      <c r="H46" s="78"/>
      <c r="I46" s="2"/>
      <c r="J46" s="2"/>
      <c r="K46" s="2"/>
      <c r="L46" s="2"/>
      <c r="M46" s="192"/>
      <c r="N46" s="33"/>
      <c r="O46" s="33"/>
    </row>
    <row r="47" spans="1:15" ht="5.85" customHeight="1" x14ac:dyDescent="0.25">
      <c r="A47" s="80"/>
      <c r="B47" s="15"/>
      <c r="M47" s="33"/>
      <c r="N47" s="33"/>
      <c r="O47" s="33"/>
    </row>
    <row r="48" spans="1:15" ht="15" customHeight="1" x14ac:dyDescent="0.25">
      <c r="A48" s="570" t="s">
        <v>151</v>
      </c>
      <c r="B48" s="570"/>
      <c r="C48" s="570"/>
      <c r="D48" s="454"/>
      <c r="E48" s="455"/>
      <c r="F48" s="456"/>
      <c r="H48" s="145"/>
      <c r="I48" s="145"/>
      <c r="J48" s="580" t="s">
        <v>125</v>
      </c>
      <c r="K48" s="580"/>
      <c r="L48" s="580"/>
      <c r="M48" s="483"/>
      <c r="N48" s="512"/>
      <c r="O48" s="513"/>
    </row>
    <row r="49" spans="1:15" ht="5.85" customHeight="1" x14ac:dyDescent="0.25">
      <c r="A49" s="80"/>
      <c r="B49" s="15"/>
      <c r="H49" s="129"/>
      <c r="I49" s="129"/>
      <c r="J49" s="129"/>
      <c r="M49" s="33"/>
      <c r="N49" s="33"/>
      <c r="O49" s="33"/>
    </row>
    <row r="50" spans="1:15" ht="15" customHeight="1" x14ac:dyDescent="0.25">
      <c r="A50" s="570" t="s">
        <v>51</v>
      </c>
      <c r="B50" s="570"/>
      <c r="C50" s="570"/>
      <c r="D50" s="454"/>
      <c r="E50" s="455"/>
      <c r="F50" s="456"/>
      <c r="H50" s="145"/>
      <c r="I50" s="145"/>
      <c r="J50" s="580" t="s">
        <v>145</v>
      </c>
      <c r="K50" s="580"/>
      <c r="L50" s="580"/>
      <c r="M50" s="483"/>
      <c r="N50" s="512"/>
      <c r="O50" s="513"/>
    </row>
  </sheetData>
  <sheetProtection algorithmName="SHA-512" hashValue="q0wcLlhExxdLmqzXN+Dv2qpVfvvqog7JxAgISgLDWJ31/QcJCJfqVT8fldAV30uz5QvjIWvACE+ylb6v1vWY8g==" saltValue="QLrnnjXnjUoczgDQaawxag==" spinCount="100000" sheet="1" objects="1" scenarios="1"/>
  <mergeCells count="71">
    <mergeCell ref="A48:C48"/>
    <mergeCell ref="D48:F48"/>
    <mergeCell ref="J48:L48"/>
    <mergeCell ref="M48:O48"/>
    <mergeCell ref="A50:C50"/>
    <mergeCell ref="D50:F50"/>
    <mergeCell ref="J50:L50"/>
    <mergeCell ref="M50:O50"/>
    <mergeCell ref="A44:C44"/>
    <mergeCell ref="D44:F44"/>
    <mergeCell ref="J44:L44"/>
    <mergeCell ref="M42:O42"/>
    <mergeCell ref="M44:O44"/>
    <mergeCell ref="C17:D17"/>
    <mergeCell ref="F17:O17"/>
    <mergeCell ref="A42:C42"/>
    <mergeCell ref="D42:F42"/>
    <mergeCell ref="J42:L42"/>
    <mergeCell ref="E21:K21"/>
    <mergeCell ref="L21:N21"/>
    <mergeCell ref="E22:K22"/>
    <mergeCell ref="L22:N22"/>
    <mergeCell ref="E23:K23"/>
    <mergeCell ref="L23:N23"/>
    <mergeCell ref="E24:K24"/>
    <mergeCell ref="L24:N24"/>
    <mergeCell ref="E25:K25"/>
    <mergeCell ref="L25:N25"/>
    <mergeCell ref="E26:K26"/>
    <mergeCell ref="F14:O14"/>
    <mergeCell ref="C15:D15"/>
    <mergeCell ref="F15:O15"/>
    <mergeCell ref="C16:D16"/>
    <mergeCell ref="F16:O16"/>
    <mergeCell ref="A1:F1"/>
    <mergeCell ref="C11:D11"/>
    <mergeCell ref="F11:O11"/>
    <mergeCell ref="E20:K20"/>
    <mergeCell ref="L20:N20"/>
    <mergeCell ref="A8:D8"/>
    <mergeCell ref="E8:O8"/>
    <mergeCell ref="M3:O3"/>
    <mergeCell ref="M4:O4"/>
    <mergeCell ref="M5:O5"/>
    <mergeCell ref="M6:O6"/>
    <mergeCell ref="C12:D12"/>
    <mergeCell ref="F12:O12"/>
    <mergeCell ref="C13:D13"/>
    <mergeCell ref="F13:O13"/>
    <mergeCell ref="C14:D14"/>
    <mergeCell ref="L26:N26"/>
    <mergeCell ref="E27:K27"/>
    <mergeCell ref="L27:N27"/>
    <mergeCell ref="E28:K28"/>
    <mergeCell ref="L28:N28"/>
    <mergeCell ref="E29:K29"/>
    <mergeCell ref="L29:N29"/>
    <mergeCell ref="E30:K30"/>
    <mergeCell ref="L30:N30"/>
    <mergeCell ref="E31:K31"/>
    <mergeCell ref="L31:N31"/>
    <mergeCell ref="E35:K35"/>
    <mergeCell ref="L35:N35"/>
    <mergeCell ref="E36:K36"/>
    <mergeCell ref="L36:N36"/>
    <mergeCell ref="E32:K32"/>
    <mergeCell ref="L32:N32"/>
    <mergeCell ref="E33:K33"/>
    <mergeCell ref="L33:N33"/>
    <mergeCell ref="E34:K34"/>
    <mergeCell ref="L34:N34"/>
  </mergeCells>
  <pageMargins left="0.7" right="0.7" top="0.78740157499999996" bottom="0.78740157499999996" header="0.3" footer="0.3"/>
  <pageSetup paperSize="9" orientation="landscape" r:id="rId1"/>
  <headerFooter>
    <oddFooter>&amp;R&amp;8&amp;P/&amp;N</oddFooter>
  </headerFooter>
  <rowBreaks count="1" manualBreakCount="1">
    <brk id="36"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5">
    <tabColor theme="9" tint="-0.249977111117893"/>
  </sheetPr>
  <dimension ref="A1:P68"/>
  <sheetViews>
    <sheetView showGridLines="0" zoomScaleNormal="100" zoomScalePageLayoutView="70" workbookViewId="0">
      <selection activeCell="J4" sqref="J4:M5"/>
    </sheetView>
  </sheetViews>
  <sheetFormatPr baseColWidth="10" defaultColWidth="11.42578125" defaultRowHeight="15" x14ac:dyDescent="0.25"/>
  <cols>
    <col min="1" max="1" width="11.5703125" style="26" customWidth="1"/>
    <col min="2" max="2" width="8.7109375" style="26" customWidth="1"/>
    <col min="3" max="3" width="6.140625" style="26" customWidth="1"/>
    <col min="4" max="4" width="5.7109375" style="26" customWidth="1"/>
    <col min="5" max="5" width="13" style="26" customWidth="1"/>
    <col min="6" max="6" width="6.140625" style="26" customWidth="1"/>
    <col min="7" max="7" width="4" style="26" customWidth="1"/>
    <col min="8" max="8" width="3.85546875" style="26" customWidth="1"/>
    <col min="9" max="9" width="1.42578125" style="26" customWidth="1"/>
    <col min="10" max="10" width="3.7109375" style="26" customWidth="1"/>
    <col min="11" max="11" width="4.7109375" style="26" customWidth="1"/>
    <col min="12" max="14" width="5.7109375" style="26" customWidth="1"/>
    <col min="15" max="16" width="6.140625" style="26" customWidth="1"/>
    <col min="17" max="16384" width="11.42578125" style="26"/>
  </cols>
  <sheetData>
    <row r="1" spans="1:16" s="65" customFormat="1" ht="15.75" customHeight="1" thickBot="1" x14ac:dyDescent="0.3">
      <c r="A1" s="430"/>
      <c r="B1" s="431"/>
      <c r="C1" s="431"/>
      <c r="D1" s="431"/>
      <c r="E1" s="431"/>
      <c r="F1" s="431"/>
      <c r="G1" s="82"/>
      <c r="H1" s="82"/>
      <c r="I1" s="91"/>
      <c r="J1" s="91"/>
      <c r="K1" s="91"/>
      <c r="L1" s="91"/>
      <c r="M1" s="91"/>
      <c r="N1" s="427" t="s">
        <v>46</v>
      </c>
      <c r="O1" s="428"/>
      <c r="P1" s="184" t="str">
        <f>IF(QV_Jahr="","",QV_Jahr)</f>
        <v/>
      </c>
    </row>
    <row r="2" spans="1:16" s="65" customFormat="1" ht="63.4" customHeight="1" thickBot="1" x14ac:dyDescent="0.3">
      <c r="A2" s="83"/>
      <c r="B2" s="84"/>
      <c r="C2" s="82"/>
      <c r="D2" s="82"/>
      <c r="E2" s="82"/>
      <c r="F2" s="82"/>
      <c r="G2" s="82"/>
      <c r="H2" s="82"/>
      <c r="I2" s="66"/>
      <c r="J2" s="17"/>
      <c r="K2" s="17"/>
      <c r="L2" s="17"/>
      <c r="M2" s="17"/>
    </row>
    <row r="3" spans="1:16" s="65" customFormat="1" ht="15.4" customHeight="1" x14ac:dyDescent="0.25">
      <c r="A3" s="85" t="s">
        <v>47</v>
      </c>
      <c r="B3" s="84"/>
      <c r="C3" s="82"/>
      <c r="D3" s="82"/>
      <c r="E3" s="82"/>
      <c r="F3" s="82"/>
      <c r="G3" s="82"/>
      <c r="H3" s="82"/>
      <c r="I3" s="66"/>
      <c r="J3" s="581"/>
      <c r="K3" s="581"/>
      <c r="L3" s="581"/>
      <c r="M3" s="581"/>
      <c r="N3" s="433" t="s">
        <v>44</v>
      </c>
      <c r="O3" s="434"/>
      <c r="P3" s="435"/>
    </row>
    <row r="4" spans="1:16" s="65" customFormat="1" ht="15.4" customHeight="1" x14ac:dyDescent="0.25">
      <c r="A4" s="82" t="s">
        <v>48</v>
      </c>
      <c r="B4" s="84"/>
      <c r="C4" s="82"/>
      <c r="D4" s="82"/>
      <c r="E4" s="82"/>
      <c r="F4" s="82"/>
      <c r="G4" s="82"/>
      <c r="H4" s="82"/>
      <c r="I4" s="66"/>
      <c r="J4" s="582"/>
      <c r="K4" s="582"/>
      <c r="L4" s="582"/>
      <c r="M4" s="582"/>
      <c r="N4" s="486" t="str">
        <f>IF(K_Nummer="","",K_Nummer)</f>
        <v/>
      </c>
      <c r="O4" s="487"/>
      <c r="P4" s="488"/>
    </row>
    <row r="5" spans="1:16" s="65" customFormat="1" ht="18.399999999999999" customHeight="1" x14ac:dyDescent="0.35">
      <c r="A5" s="87" t="s">
        <v>182</v>
      </c>
      <c r="B5" s="84"/>
      <c r="C5" s="82"/>
      <c r="D5" s="82"/>
      <c r="E5" s="82"/>
      <c r="F5" s="82"/>
      <c r="G5" s="82"/>
      <c r="H5" s="82"/>
      <c r="I5" s="66"/>
      <c r="J5" s="582"/>
      <c r="K5" s="582"/>
      <c r="L5" s="582"/>
      <c r="M5" s="582"/>
      <c r="N5" s="143" t="s">
        <v>45</v>
      </c>
      <c r="O5" s="100"/>
      <c r="P5" s="144"/>
    </row>
    <row r="6" spans="1:16" s="65" customFormat="1" ht="15.4" customHeight="1" thickBot="1" x14ac:dyDescent="0.3">
      <c r="A6" s="82"/>
      <c r="B6" s="84"/>
      <c r="C6" s="82"/>
      <c r="D6" s="82"/>
      <c r="E6" s="82"/>
      <c r="F6" s="82"/>
      <c r="G6" s="82"/>
      <c r="H6" s="82"/>
      <c r="I6" s="91"/>
      <c r="J6" s="91"/>
      <c r="K6" s="91"/>
      <c r="L6" s="91"/>
      <c r="M6" s="91"/>
      <c r="N6" s="442" t="str">
        <f>IF(K_Name="","",K_Vorname&amp;" "&amp;K_Name)</f>
        <v/>
      </c>
      <c r="O6" s="443"/>
      <c r="P6" s="444"/>
    </row>
    <row r="7" spans="1:16" s="65" customFormat="1" ht="8.85" customHeight="1" x14ac:dyDescent="0.25">
      <c r="A7" s="82"/>
      <c r="B7" s="84"/>
      <c r="C7" s="82"/>
      <c r="D7" s="82"/>
      <c r="E7" s="82"/>
      <c r="F7" s="82"/>
      <c r="G7" s="82"/>
      <c r="H7" s="82"/>
      <c r="I7" s="91"/>
      <c r="J7" s="91"/>
      <c r="K7" s="91"/>
      <c r="L7" s="91"/>
      <c r="M7" s="91"/>
    </row>
    <row r="8" spans="1:16" s="65" customFormat="1" ht="15.4" customHeight="1" x14ac:dyDescent="0.25">
      <c r="A8" s="528" t="s">
        <v>98</v>
      </c>
      <c r="B8" s="528"/>
      <c r="C8" s="528"/>
      <c r="D8" s="528"/>
      <c r="E8" s="529" t="str">
        <f>IF(Titel_Aufg="","",Titel_Aufg)</f>
        <v/>
      </c>
      <c r="F8" s="530"/>
      <c r="G8" s="530"/>
      <c r="H8" s="530"/>
      <c r="I8" s="530"/>
      <c r="J8" s="530"/>
      <c r="K8" s="530"/>
      <c r="L8" s="530"/>
      <c r="M8" s="530"/>
      <c r="N8" s="530"/>
      <c r="O8" s="530"/>
      <c r="P8" s="531"/>
    </row>
    <row r="10" spans="1:16" x14ac:dyDescent="0.25">
      <c r="A10" s="78" t="s">
        <v>183</v>
      </c>
    </row>
    <row r="11" spans="1:16" ht="14.25" customHeight="1" x14ac:dyDescent="0.25">
      <c r="A11" s="583"/>
      <c r="B11" s="584"/>
      <c r="C11" s="584"/>
      <c r="D11" s="584"/>
      <c r="E11" s="584"/>
      <c r="F11" s="584"/>
      <c r="G11" s="584"/>
      <c r="H11" s="584"/>
      <c r="I11" s="584"/>
      <c r="J11" s="584"/>
      <c r="K11" s="584"/>
      <c r="L11" s="584"/>
      <c r="M11" s="584"/>
      <c r="N11" s="584"/>
      <c r="O11" s="584"/>
      <c r="P11" s="585"/>
    </row>
    <row r="12" spans="1:16" ht="14.25" customHeight="1" x14ac:dyDescent="0.25">
      <c r="A12" s="586"/>
      <c r="B12" s="587"/>
      <c r="C12" s="587"/>
      <c r="D12" s="587"/>
      <c r="E12" s="587"/>
      <c r="F12" s="587"/>
      <c r="G12" s="587"/>
      <c r="H12" s="587"/>
      <c r="I12" s="587"/>
      <c r="J12" s="587"/>
      <c r="K12" s="587"/>
      <c r="L12" s="587"/>
      <c r="M12" s="587"/>
      <c r="N12" s="587"/>
      <c r="O12" s="587"/>
      <c r="P12" s="588"/>
    </row>
    <row r="13" spans="1:16" ht="14.25" customHeight="1" x14ac:dyDescent="0.25">
      <c r="A13" s="586"/>
      <c r="B13" s="587"/>
      <c r="C13" s="587"/>
      <c r="D13" s="587"/>
      <c r="E13" s="587"/>
      <c r="F13" s="587"/>
      <c r="G13" s="587"/>
      <c r="H13" s="587"/>
      <c r="I13" s="587"/>
      <c r="J13" s="587"/>
      <c r="K13" s="587"/>
      <c r="L13" s="587"/>
      <c r="M13" s="587"/>
      <c r="N13" s="587"/>
      <c r="O13" s="587"/>
      <c r="P13" s="588"/>
    </row>
    <row r="14" spans="1:16" ht="14.25" customHeight="1" x14ac:dyDescent="0.25">
      <c r="A14" s="586"/>
      <c r="B14" s="587"/>
      <c r="C14" s="587"/>
      <c r="D14" s="587"/>
      <c r="E14" s="587"/>
      <c r="F14" s="587"/>
      <c r="G14" s="587"/>
      <c r="H14" s="587"/>
      <c r="I14" s="587"/>
      <c r="J14" s="587"/>
      <c r="K14" s="587"/>
      <c r="L14" s="587"/>
      <c r="M14" s="587"/>
      <c r="N14" s="587"/>
      <c r="O14" s="587"/>
      <c r="P14" s="588"/>
    </row>
    <row r="15" spans="1:16" ht="14.25" customHeight="1" x14ac:dyDescent="0.25">
      <c r="A15" s="586"/>
      <c r="B15" s="587"/>
      <c r="C15" s="587"/>
      <c r="D15" s="587"/>
      <c r="E15" s="587"/>
      <c r="F15" s="587"/>
      <c r="G15" s="587"/>
      <c r="H15" s="587"/>
      <c r="I15" s="587"/>
      <c r="J15" s="587"/>
      <c r="K15" s="587"/>
      <c r="L15" s="587"/>
      <c r="M15" s="587"/>
      <c r="N15" s="587"/>
      <c r="O15" s="587"/>
      <c r="P15" s="588"/>
    </row>
    <row r="16" spans="1:16" ht="14.25" customHeight="1" x14ac:dyDescent="0.25">
      <c r="A16" s="586"/>
      <c r="B16" s="587"/>
      <c r="C16" s="587"/>
      <c r="D16" s="587"/>
      <c r="E16" s="587"/>
      <c r="F16" s="587"/>
      <c r="G16" s="587"/>
      <c r="H16" s="587"/>
      <c r="I16" s="587"/>
      <c r="J16" s="587"/>
      <c r="K16" s="587"/>
      <c r="L16" s="587"/>
      <c r="M16" s="587"/>
      <c r="N16" s="587"/>
      <c r="O16" s="587"/>
      <c r="P16" s="588"/>
    </row>
    <row r="17" spans="1:16" ht="14.25" customHeight="1" x14ac:dyDescent="0.25">
      <c r="A17" s="586"/>
      <c r="B17" s="587"/>
      <c r="C17" s="587"/>
      <c r="D17" s="587"/>
      <c r="E17" s="587"/>
      <c r="F17" s="587"/>
      <c r="G17" s="587"/>
      <c r="H17" s="587"/>
      <c r="I17" s="587"/>
      <c r="J17" s="587"/>
      <c r="K17" s="587"/>
      <c r="L17" s="587"/>
      <c r="M17" s="587"/>
      <c r="N17" s="587"/>
      <c r="O17" s="587"/>
      <c r="P17" s="588"/>
    </row>
    <row r="18" spans="1:16" ht="14.25" customHeight="1" x14ac:dyDescent="0.25">
      <c r="A18" s="586"/>
      <c r="B18" s="587"/>
      <c r="C18" s="587"/>
      <c r="D18" s="587"/>
      <c r="E18" s="587"/>
      <c r="F18" s="587"/>
      <c r="G18" s="587"/>
      <c r="H18" s="587"/>
      <c r="I18" s="587"/>
      <c r="J18" s="587"/>
      <c r="K18" s="587"/>
      <c r="L18" s="587"/>
      <c r="M18" s="587"/>
      <c r="N18" s="587"/>
      <c r="O18" s="587"/>
      <c r="P18" s="588"/>
    </row>
    <row r="19" spans="1:16" ht="14.25" customHeight="1" x14ac:dyDescent="0.25">
      <c r="A19" s="586"/>
      <c r="B19" s="587"/>
      <c r="C19" s="587"/>
      <c r="D19" s="587"/>
      <c r="E19" s="587"/>
      <c r="F19" s="587"/>
      <c r="G19" s="587"/>
      <c r="H19" s="587"/>
      <c r="I19" s="587"/>
      <c r="J19" s="587"/>
      <c r="K19" s="587"/>
      <c r="L19" s="587"/>
      <c r="M19" s="587"/>
      <c r="N19" s="587"/>
      <c r="O19" s="587"/>
      <c r="P19" s="588"/>
    </row>
    <row r="20" spans="1:16" ht="14.25" customHeight="1" x14ac:dyDescent="0.25">
      <c r="A20" s="586"/>
      <c r="B20" s="587"/>
      <c r="C20" s="587"/>
      <c r="D20" s="587"/>
      <c r="E20" s="587"/>
      <c r="F20" s="587"/>
      <c r="G20" s="587"/>
      <c r="H20" s="587"/>
      <c r="I20" s="587"/>
      <c r="J20" s="587"/>
      <c r="K20" s="587"/>
      <c r="L20" s="587"/>
      <c r="M20" s="587"/>
      <c r="N20" s="587"/>
      <c r="O20" s="587"/>
      <c r="P20" s="588"/>
    </row>
    <row r="21" spans="1:16" ht="14.25" customHeight="1" x14ac:dyDescent="0.25">
      <c r="A21" s="586"/>
      <c r="B21" s="587"/>
      <c r="C21" s="587"/>
      <c r="D21" s="587"/>
      <c r="E21" s="587"/>
      <c r="F21" s="587"/>
      <c r="G21" s="587"/>
      <c r="H21" s="587"/>
      <c r="I21" s="587"/>
      <c r="J21" s="587"/>
      <c r="K21" s="587"/>
      <c r="L21" s="587"/>
      <c r="M21" s="587"/>
      <c r="N21" s="587"/>
      <c r="O21" s="587"/>
      <c r="P21" s="588"/>
    </row>
    <row r="22" spans="1:16" ht="14.25" customHeight="1" x14ac:dyDescent="0.25">
      <c r="A22" s="586"/>
      <c r="B22" s="587"/>
      <c r="C22" s="587"/>
      <c r="D22" s="587"/>
      <c r="E22" s="587"/>
      <c r="F22" s="587"/>
      <c r="G22" s="587"/>
      <c r="H22" s="587"/>
      <c r="I22" s="587"/>
      <c r="J22" s="587"/>
      <c r="K22" s="587"/>
      <c r="L22" s="587"/>
      <c r="M22" s="587"/>
      <c r="N22" s="587"/>
      <c r="O22" s="587"/>
      <c r="P22" s="588"/>
    </row>
    <row r="23" spans="1:16" ht="14.25" customHeight="1" x14ac:dyDescent="0.25">
      <c r="A23" s="589"/>
      <c r="B23" s="590"/>
      <c r="C23" s="590"/>
      <c r="D23" s="590"/>
      <c r="E23" s="590"/>
      <c r="F23" s="590"/>
      <c r="G23" s="590"/>
      <c r="H23" s="590"/>
      <c r="I23" s="590"/>
      <c r="J23" s="590"/>
      <c r="K23" s="590"/>
      <c r="L23" s="590"/>
      <c r="M23" s="590"/>
      <c r="N23" s="590"/>
      <c r="O23" s="590"/>
      <c r="P23" s="591"/>
    </row>
    <row r="25" spans="1:16" x14ac:dyDescent="0.25">
      <c r="A25" s="78" t="s">
        <v>184</v>
      </c>
    </row>
    <row r="26" spans="1:16" ht="14.25" customHeight="1" x14ac:dyDescent="0.25">
      <c r="A26" s="583"/>
      <c r="B26" s="584"/>
      <c r="C26" s="584"/>
      <c r="D26" s="584"/>
      <c r="E26" s="584"/>
      <c r="F26" s="584"/>
      <c r="G26" s="584"/>
      <c r="H26" s="584"/>
      <c r="I26" s="584"/>
      <c r="J26" s="584"/>
      <c r="K26" s="584"/>
      <c r="L26" s="584"/>
      <c r="M26" s="584"/>
      <c r="N26" s="584"/>
      <c r="O26" s="584"/>
      <c r="P26" s="585"/>
    </row>
    <row r="27" spans="1:16" ht="14.25" customHeight="1" x14ac:dyDescent="0.25">
      <c r="A27" s="586"/>
      <c r="B27" s="587"/>
      <c r="C27" s="587"/>
      <c r="D27" s="587"/>
      <c r="E27" s="587"/>
      <c r="F27" s="587"/>
      <c r="G27" s="587"/>
      <c r="H27" s="587"/>
      <c r="I27" s="587"/>
      <c r="J27" s="587"/>
      <c r="K27" s="587"/>
      <c r="L27" s="587"/>
      <c r="M27" s="587"/>
      <c r="N27" s="587"/>
      <c r="O27" s="587"/>
      <c r="P27" s="588"/>
    </row>
    <row r="28" spans="1:16" ht="14.25" customHeight="1" x14ac:dyDescent="0.25">
      <c r="A28" s="586"/>
      <c r="B28" s="587"/>
      <c r="C28" s="587"/>
      <c r="D28" s="587"/>
      <c r="E28" s="587"/>
      <c r="F28" s="587"/>
      <c r="G28" s="587"/>
      <c r="H28" s="587"/>
      <c r="I28" s="587"/>
      <c r="J28" s="587"/>
      <c r="K28" s="587"/>
      <c r="L28" s="587"/>
      <c r="M28" s="587"/>
      <c r="N28" s="587"/>
      <c r="O28" s="587"/>
      <c r="P28" s="588"/>
    </row>
    <row r="29" spans="1:16" ht="14.25" customHeight="1" x14ac:dyDescent="0.25">
      <c r="A29" s="586"/>
      <c r="B29" s="587"/>
      <c r="C29" s="587"/>
      <c r="D29" s="587"/>
      <c r="E29" s="587"/>
      <c r="F29" s="587"/>
      <c r="G29" s="587"/>
      <c r="H29" s="587"/>
      <c r="I29" s="587"/>
      <c r="J29" s="587"/>
      <c r="K29" s="587"/>
      <c r="L29" s="587"/>
      <c r="M29" s="587"/>
      <c r="N29" s="587"/>
      <c r="O29" s="587"/>
      <c r="P29" s="588"/>
    </row>
    <row r="30" spans="1:16" ht="14.25" customHeight="1" x14ac:dyDescent="0.25">
      <c r="A30" s="586"/>
      <c r="B30" s="587"/>
      <c r="C30" s="587"/>
      <c r="D30" s="587"/>
      <c r="E30" s="587"/>
      <c r="F30" s="587"/>
      <c r="G30" s="587"/>
      <c r="H30" s="587"/>
      <c r="I30" s="587"/>
      <c r="J30" s="587"/>
      <c r="K30" s="587"/>
      <c r="L30" s="587"/>
      <c r="M30" s="587"/>
      <c r="N30" s="587"/>
      <c r="O30" s="587"/>
      <c r="P30" s="588"/>
    </row>
    <row r="31" spans="1:16" ht="14.25" customHeight="1" x14ac:dyDescent="0.25">
      <c r="A31" s="586"/>
      <c r="B31" s="587"/>
      <c r="C31" s="587"/>
      <c r="D31" s="587"/>
      <c r="E31" s="587"/>
      <c r="F31" s="587"/>
      <c r="G31" s="587"/>
      <c r="H31" s="587"/>
      <c r="I31" s="587"/>
      <c r="J31" s="587"/>
      <c r="K31" s="587"/>
      <c r="L31" s="587"/>
      <c r="M31" s="587"/>
      <c r="N31" s="587"/>
      <c r="O31" s="587"/>
      <c r="P31" s="588"/>
    </row>
    <row r="32" spans="1:16" ht="14.25" customHeight="1" x14ac:dyDescent="0.25">
      <c r="A32" s="586"/>
      <c r="B32" s="587"/>
      <c r="C32" s="587"/>
      <c r="D32" s="587"/>
      <c r="E32" s="587"/>
      <c r="F32" s="587"/>
      <c r="G32" s="587"/>
      <c r="H32" s="587"/>
      <c r="I32" s="587"/>
      <c r="J32" s="587"/>
      <c r="K32" s="587"/>
      <c r="L32" s="587"/>
      <c r="M32" s="587"/>
      <c r="N32" s="587"/>
      <c r="O32" s="587"/>
      <c r="P32" s="588"/>
    </row>
    <row r="33" spans="1:16" ht="14.25" customHeight="1" x14ac:dyDescent="0.25">
      <c r="A33" s="586"/>
      <c r="B33" s="587"/>
      <c r="C33" s="587"/>
      <c r="D33" s="587"/>
      <c r="E33" s="587"/>
      <c r="F33" s="587"/>
      <c r="G33" s="587"/>
      <c r="H33" s="587"/>
      <c r="I33" s="587"/>
      <c r="J33" s="587"/>
      <c r="K33" s="587"/>
      <c r="L33" s="587"/>
      <c r="M33" s="587"/>
      <c r="N33" s="587"/>
      <c r="O33" s="587"/>
      <c r="P33" s="588"/>
    </row>
    <row r="34" spans="1:16" ht="14.25" customHeight="1" x14ac:dyDescent="0.25">
      <c r="A34" s="586"/>
      <c r="B34" s="587"/>
      <c r="C34" s="587"/>
      <c r="D34" s="587"/>
      <c r="E34" s="587"/>
      <c r="F34" s="587"/>
      <c r="G34" s="587"/>
      <c r="H34" s="587"/>
      <c r="I34" s="587"/>
      <c r="J34" s="587"/>
      <c r="K34" s="587"/>
      <c r="L34" s="587"/>
      <c r="M34" s="587"/>
      <c r="N34" s="587"/>
      <c r="O34" s="587"/>
      <c r="P34" s="588"/>
    </row>
    <row r="35" spans="1:16" ht="14.25" customHeight="1" x14ac:dyDescent="0.25">
      <c r="A35" s="586"/>
      <c r="B35" s="587"/>
      <c r="C35" s="587"/>
      <c r="D35" s="587"/>
      <c r="E35" s="587"/>
      <c r="F35" s="587"/>
      <c r="G35" s="587"/>
      <c r="H35" s="587"/>
      <c r="I35" s="587"/>
      <c r="J35" s="587"/>
      <c r="K35" s="587"/>
      <c r="L35" s="587"/>
      <c r="M35" s="587"/>
      <c r="N35" s="587"/>
      <c r="O35" s="587"/>
      <c r="P35" s="588"/>
    </row>
    <row r="36" spans="1:16" ht="14.25" customHeight="1" x14ac:dyDescent="0.25">
      <c r="A36" s="586"/>
      <c r="B36" s="587"/>
      <c r="C36" s="587"/>
      <c r="D36" s="587"/>
      <c r="E36" s="587"/>
      <c r="F36" s="587"/>
      <c r="G36" s="587"/>
      <c r="H36" s="587"/>
      <c r="I36" s="587"/>
      <c r="J36" s="587"/>
      <c r="K36" s="587"/>
      <c r="L36" s="587"/>
      <c r="M36" s="587"/>
      <c r="N36" s="587"/>
      <c r="O36" s="587"/>
      <c r="P36" s="588"/>
    </row>
    <row r="37" spans="1:16" ht="14.25" customHeight="1" x14ac:dyDescent="0.25">
      <c r="A37" s="586"/>
      <c r="B37" s="587"/>
      <c r="C37" s="587"/>
      <c r="D37" s="587"/>
      <c r="E37" s="587"/>
      <c r="F37" s="587"/>
      <c r="G37" s="587"/>
      <c r="H37" s="587"/>
      <c r="I37" s="587"/>
      <c r="J37" s="587"/>
      <c r="K37" s="587"/>
      <c r="L37" s="587"/>
      <c r="M37" s="587"/>
      <c r="N37" s="587"/>
      <c r="O37" s="587"/>
      <c r="P37" s="588"/>
    </row>
    <row r="38" spans="1:16" ht="14.25" customHeight="1" x14ac:dyDescent="0.25">
      <c r="A38" s="589"/>
      <c r="B38" s="590"/>
      <c r="C38" s="590"/>
      <c r="D38" s="590"/>
      <c r="E38" s="590"/>
      <c r="F38" s="590"/>
      <c r="G38" s="590"/>
      <c r="H38" s="590"/>
      <c r="I38" s="590"/>
      <c r="J38" s="590"/>
      <c r="K38" s="590"/>
      <c r="L38" s="590"/>
      <c r="M38" s="590"/>
      <c r="N38" s="590"/>
      <c r="O38" s="590"/>
      <c r="P38" s="591"/>
    </row>
    <row r="40" spans="1:16" x14ac:dyDescent="0.25">
      <c r="A40" s="78" t="s">
        <v>185</v>
      </c>
    </row>
    <row r="41" spans="1:16" ht="14.25" customHeight="1" x14ac:dyDescent="0.25">
      <c r="A41" s="583"/>
      <c r="B41" s="584"/>
      <c r="C41" s="584"/>
      <c r="D41" s="584"/>
      <c r="E41" s="584"/>
      <c r="F41" s="584"/>
      <c r="G41" s="584"/>
      <c r="H41" s="584"/>
      <c r="I41" s="584"/>
      <c r="J41" s="584"/>
      <c r="K41" s="584"/>
      <c r="L41" s="584"/>
      <c r="M41" s="584"/>
      <c r="N41" s="584"/>
      <c r="O41" s="584"/>
      <c r="P41" s="585"/>
    </row>
    <row r="42" spans="1:16" ht="14.25" customHeight="1" x14ac:dyDescent="0.25">
      <c r="A42" s="586"/>
      <c r="B42" s="587"/>
      <c r="C42" s="587"/>
      <c r="D42" s="587"/>
      <c r="E42" s="587"/>
      <c r="F42" s="587"/>
      <c r="G42" s="587"/>
      <c r="H42" s="587"/>
      <c r="I42" s="587"/>
      <c r="J42" s="587"/>
      <c r="K42" s="587"/>
      <c r="L42" s="587"/>
      <c r="M42" s="587"/>
      <c r="N42" s="587"/>
      <c r="O42" s="587"/>
      <c r="P42" s="588"/>
    </row>
    <row r="43" spans="1:16" ht="14.25" customHeight="1" x14ac:dyDescent="0.25">
      <c r="A43" s="586"/>
      <c r="B43" s="587"/>
      <c r="C43" s="587"/>
      <c r="D43" s="587"/>
      <c r="E43" s="587"/>
      <c r="F43" s="587"/>
      <c r="G43" s="587"/>
      <c r="H43" s="587"/>
      <c r="I43" s="587"/>
      <c r="J43" s="587"/>
      <c r="K43" s="587"/>
      <c r="L43" s="587"/>
      <c r="M43" s="587"/>
      <c r="N43" s="587"/>
      <c r="O43" s="587"/>
      <c r="P43" s="588"/>
    </row>
    <row r="44" spans="1:16" ht="14.25" customHeight="1" x14ac:dyDescent="0.25">
      <c r="A44" s="586"/>
      <c r="B44" s="587"/>
      <c r="C44" s="587"/>
      <c r="D44" s="587"/>
      <c r="E44" s="587"/>
      <c r="F44" s="587"/>
      <c r="G44" s="587"/>
      <c r="H44" s="587"/>
      <c r="I44" s="587"/>
      <c r="J44" s="587"/>
      <c r="K44" s="587"/>
      <c r="L44" s="587"/>
      <c r="M44" s="587"/>
      <c r="N44" s="587"/>
      <c r="O44" s="587"/>
      <c r="P44" s="588"/>
    </row>
    <row r="45" spans="1:16" ht="14.25" customHeight="1" x14ac:dyDescent="0.25">
      <c r="A45" s="586"/>
      <c r="B45" s="587"/>
      <c r="C45" s="587"/>
      <c r="D45" s="587"/>
      <c r="E45" s="587"/>
      <c r="F45" s="587"/>
      <c r="G45" s="587"/>
      <c r="H45" s="587"/>
      <c r="I45" s="587"/>
      <c r="J45" s="587"/>
      <c r="K45" s="587"/>
      <c r="L45" s="587"/>
      <c r="M45" s="587"/>
      <c r="N45" s="587"/>
      <c r="O45" s="587"/>
      <c r="P45" s="588"/>
    </row>
    <row r="46" spans="1:16" ht="14.25" customHeight="1" x14ac:dyDescent="0.25">
      <c r="A46" s="586"/>
      <c r="B46" s="587"/>
      <c r="C46" s="587"/>
      <c r="D46" s="587"/>
      <c r="E46" s="587"/>
      <c r="F46" s="587"/>
      <c r="G46" s="587"/>
      <c r="H46" s="587"/>
      <c r="I46" s="587"/>
      <c r="J46" s="587"/>
      <c r="K46" s="587"/>
      <c r="L46" s="587"/>
      <c r="M46" s="587"/>
      <c r="N46" s="587"/>
      <c r="O46" s="587"/>
      <c r="P46" s="588"/>
    </row>
    <row r="47" spans="1:16" ht="14.25" customHeight="1" x14ac:dyDescent="0.25">
      <c r="A47" s="586"/>
      <c r="B47" s="587"/>
      <c r="C47" s="587"/>
      <c r="D47" s="587"/>
      <c r="E47" s="587"/>
      <c r="F47" s="587"/>
      <c r="G47" s="587"/>
      <c r="H47" s="587"/>
      <c r="I47" s="587"/>
      <c r="J47" s="587"/>
      <c r="K47" s="587"/>
      <c r="L47" s="587"/>
      <c r="M47" s="587"/>
      <c r="N47" s="587"/>
      <c r="O47" s="587"/>
      <c r="P47" s="588"/>
    </row>
    <row r="48" spans="1:16" ht="14.25" customHeight="1" x14ac:dyDescent="0.25">
      <c r="A48" s="586"/>
      <c r="B48" s="587"/>
      <c r="C48" s="587"/>
      <c r="D48" s="587"/>
      <c r="E48" s="587"/>
      <c r="F48" s="587"/>
      <c r="G48" s="587"/>
      <c r="H48" s="587"/>
      <c r="I48" s="587"/>
      <c r="J48" s="587"/>
      <c r="K48" s="587"/>
      <c r="L48" s="587"/>
      <c r="M48" s="587"/>
      <c r="N48" s="587"/>
      <c r="O48" s="587"/>
      <c r="P48" s="588"/>
    </row>
    <row r="49" spans="1:16" ht="14.25" customHeight="1" x14ac:dyDescent="0.25">
      <c r="A49" s="586"/>
      <c r="B49" s="587"/>
      <c r="C49" s="587"/>
      <c r="D49" s="587"/>
      <c r="E49" s="587"/>
      <c r="F49" s="587"/>
      <c r="G49" s="587"/>
      <c r="H49" s="587"/>
      <c r="I49" s="587"/>
      <c r="J49" s="587"/>
      <c r="K49" s="587"/>
      <c r="L49" s="587"/>
      <c r="M49" s="587"/>
      <c r="N49" s="587"/>
      <c r="O49" s="587"/>
      <c r="P49" s="588"/>
    </row>
    <row r="50" spans="1:16" ht="14.25" customHeight="1" x14ac:dyDescent="0.25">
      <c r="A50" s="589"/>
      <c r="B50" s="590"/>
      <c r="C50" s="590"/>
      <c r="D50" s="590"/>
      <c r="E50" s="590"/>
      <c r="F50" s="590"/>
      <c r="G50" s="590"/>
      <c r="H50" s="590"/>
      <c r="I50" s="590"/>
      <c r="J50" s="590"/>
      <c r="K50" s="590"/>
      <c r="L50" s="590"/>
      <c r="M50" s="590"/>
      <c r="N50" s="590"/>
      <c r="O50" s="590"/>
      <c r="P50" s="591"/>
    </row>
    <row r="51" spans="1:16" ht="19.5" customHeight="1" x14ac:dyDescent="0.25">
      <c r="A51" s="2"/>
    </row>
    <row r="52" spans="1:16" x14ac:dyDescent="0.25">
      <c r="A52" s="78" t="s">
        <v>110</v>
      </c>
      <c r="B52" s="41"/>
      <c r="C52" s="2"/>
      <c r="D52" s="2"/>
      <c r="E52" s="2"/>
      <c r="F52" s="2"/>
      <c r="G52" s="78"/>
      <c r="H52" s="78"/>
      <c r="I52" s="2"/>
      <c r="J52" s="2"/>
      <c r="K52" s="2"/>
      <c r="L52" s="2"/>
      <c r="M52" s="2"/>
    </row>
    <row r="53" spans="1:16" ht="5.85" customHeight="1" x14ac:dyDescent="0.25">
      <c r="A53" s="80"/>
      <c r="B53" s="15"/>
    </row>
    <row r="54" spans="1:16" ht="15" customHeight="1" x14ac:dyDescent="0.25">
      <c r="A54" s="570" t="s">
        <v>151</v>
      </c>
      <c r="B54" s="570"/>
      <c r="C54" s="570"/>
      <c r="D54" s="396"/>
      <c r="E54" s="397"/>
      <c r="F54" s="398"/>
      <c r="H54" s="145"/>
      <c r="I54" s="145"/>
      <c r="J54" s="580" t="s">
        <v>125</v>
      </c>
      <c r="K54" s="580"/>
      <c r="L54" s="580"/>
      <c r="M54" s="483"/>
      <c r="N54" s="512"/>
      <c r="O54" s="512"/>
      <c r="P54" s="513"/>
    </row>
    <row r="55" spans="1:16" ht="5.85" customHeight="1" x14ac:dyDescent="0.25">
      <c r="A55" s="80"/>
      <c r="B55" s="15"/>
      <c r="D55" s="145"/>
      <c r="E55" s="145"/>
      <c r="F55" s="145"/>
      <c r="H55" s="129"/>
      <c r="I55" s="129"/>
      <c r="J55" s="129"/>
      <c r="M55" s="33"/>
      <c r="N55" s="33"/>
      <c r="O55" s="33"/>
      <c r="P55" s="33"/>
    </row>
    <row r="56" spans="1:16" ht="15" customHeight="1" x14ac:dyDescent="0.25">
      <c r="A56" s="570" t="s">
        <v>51</v>
      </c>
      <c r="B56" s="570"/>
      <c r="C56" s="570"/>
      <c r="D56" s="396"/>
      <c r="E56" s="397"/>
      <c r="F56" s="398"/>
      <c r="H56" s="145"/>
      <c r="I56" s="145"/>
      <c r="J56" s="580" t="s">
        <v>145</v>
      </c>
      <c r="K56" s="580"/>
      <c r="L56" s="580"/>
      <c r="M56" s="483"/>
      <c r="N56" s="512"/>
      <c r="O56" s="512"/>
      <c r="P56" s="513"/>
    </row>
    <row r="57" spans="1:16" s="15" customFormat="1" x14ac:dyDescent="0.25"/>
    <row r="68" spans="16:16" x14ac:dyDescent="0.25">
      <c r="P68" s="26" t="s">
        <v>451</v>
      </c>
    </row>
  </sheetData>
  <sheetProtection algorithmName="SHA-512" hashValue="2jSUdXNxfg6R4F9Xx90V78VTfO1RU8o8NaJzwTtZWsCF3Feo7myaW7UwwbEbEaV0Y6abJb4/NM2+eeOvAoZBAw==" saltValue="eQRRaTWPQZrQMmTSo67xUw==" spinCount="100000" sheet="1" selectLockedCells="1"/>
  <mergeCells count="20">
    <mergeCell ref="A56:C56"/>
    <mergeCell ref="D56:F56"/>
    <mergeCell ref="A11:P23"/>
    <mergeCell ref="A26:P38"/>
    <mergeCell ref="A41:P50"/>
    <mergeCell ref="M54:P54"/>
    <mergeCell ref="M56:P56"/>
    <mergeCell ref="J54:L54"/>
    <mergeCell ref="J56:L56"/>
    <mergeCell ref="N6:P6"/>
    <mergeCell ref="A8:D8"/>
    <mergeCell ref="E8:P8"/>
    <mergeCell ref="A54:C54"/>
    <mergeCell ref="D54:F54"/>
    <mergeCell ref="A1:F1"/>
    <mergeCell ref="N1:O1"/>
    <mergeCell ref="J3:M3"/>
    <mergeCell ref="N3:P3"/>
    <mergeCell ref="J4:M5"/>
    <mergeCell ref="N4:P4"/>
  </mergeCells>
  <pageMargins left="0.51181102362204722" right="0.51181102362204722" top="0.31496062992125984" bottom="0.39370078740157483" header="0.31496062992125984" footer="0.31496062992125984"/>
  <pageSetup paperSize="9" scale="92"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1:P68"/>
  <sheetViews>
    <sheetView showGridLines="0" zoomScaleNormal="100" zoomScalePageLayoutView="70" workbookViewId="0">
      <selection activeCell="J23" sqref="J23"/>
    </sheetView>
  </sheetViews>
  <sheetFormatPr baseColWidth="10" defaultColWidth="11.42578125" defaultRowHeight="15" x14ac:dyDescent="0.25"/>
  <cols>
    <col min="1" max="2" width="7.42578125" customWidth="1"/>
    <col min="3" max="3" width="1" customWidth="1"/>
    <col min="4" max="6" width="7.42578125" customWidth="1"/>
    <col min="7" max="7" width="1" customWidth="1"/>
    <col min="8" max="8" width="15" customWidth="1"/>
    <col min="9" max="9" width="7.42578125" customWidth="1"/>
    <col min="10" max="10" width="2.85546875" customWidth="1"/>
    <col min="11" max="11" width="9.140625" customWidth="1"/>
    <col min="12" max="12" width="2.85546875" customWidth="1"/>
    <col min="13" max="13" width="1" customWidth="1"/>
    <col min="14" max="16" width="7.42578125" customWidth="1"/>
    <col min="18" max="18" width="0" hidden="1" customWidth="1"/>
  </cols>
  <sheetData>
    <row r="1" spans="1:16" ht="15.75" customHeight="1" thickBot="1" x14ac:dyDescent="0.3">
      <c r="A1" s="592"/>
      <c r="B1" s="592"/>
      <c r="C1" s="592"/>
      <c r="D1" s="592"/>
      <c r="E1" s="592"/>
      <c r="F1" s="592"/>
      <c r="G1" s="273"/>
      <c r="H1" s="273"/>
      <c r="I1" s="273"/>
      <c r="J1" s="273"/>
      <c r="K1" s="273"/>
      <c r="L1" s="273"/>
      <c r="M1" s="273"/>
      <c r="N1" s="593" t="s">
        <v>46</v>
      </c>
      <c r="O1" s="594"/>
      <c r="P1" s="274" t="str">
        <f>IF(QV_Jahr="","",QV_Jahr)</f>
        <v/>
      </c>
    </row>
    <row r="2" spans="1:16" ht="63.4" customHeight="1" thickBot="1" x14ac:dyDescent="0.3">
      <c r="A2" s="275"/>
      <c r="B2" s="276"/>
      <c r="C2" s="273"/>
      <c r="D2" s="273"/>
      <c r="E2" s="273"/>
      <c r="F2" s="273"/>
      <c r="G2" s="273"/>
      <c r="H2" s="273"/>
    </row>
    <row r="3" spans="1:16" ht="15.4" customHeight="1" x14ac:dyDescent="0.25">
      <c r="A3" s="277" t="s">
        <v>47</v>
      </c>
      <c r="B3" s="276"/>
      <c r="C3" s="273"/>
      <c r="D3" s="273"/>
      <c r="E3" s="273"/>
      <c r="F3" s="273"/>
      <c r="G3" s="273"/>
      <c r="H3" s="273"/>
      <c r="J3" s="595"/>
      <c r="K3" s="595"/>
      <c r="L3" s="595"/>
      <c r="M3" s="595"/>
      <c r="N3" s="596" t="s">
        <v>44</v>
      </c>
      <c r="O3" s="597"/>
      <c r="P3" s="598"/>
    </row>
    <row r="4" spans="1:16" ht="15.4" customHeight="1" x14ac:dyDescent="0.25">
      <c r="A4" s="273" t="s">
        <v>48</v>
      </c>
      <c r="B4" s="276"/>
      <c r="C4" s="273"/>
      <c r="D4" s="273"/>
      <c r="E4" s="273"/>
      <c r="F4" s="273"/>
      <c r="G4" s="273"/>
      <c r="H4" s="273"/>
      <c r="J4" s="599"/>
      <c r="K4" s="599"/>
      <c r="L4" s="599"/>
      <c r="M4" s="599"/>
      <c r="N4" s="486" t="str">
        <f>IF(K_Nummer="","",K_Nummer)</f>
        <v/>
      </c>
      <c r="O4" s="600"/>
      <c r="P4" s="488"/>
    </row>
    <row r="5" spans="1:16" ht="18.399999999999999" customHeight="1" x14ac:dyDescent="0.3">
      <c r="A5" s="383" t="s">
        <v>207</v>
      </c>
      <c r="B5" s="276"/>
      <c r="C5" s="273"/>
      <c r="D5" s="273"/>
      <c r="E5" s="273"/>
      <c r="F5" s="273"/>
      <c r="G5" s="273"/>
      <c r="H5" s="273"/>
      <c r="J5" s="599"/>
      <c r="K5" s="599"/>
      <c r="L5" s="599"/>
      <c r="M5" s="599"/>
      <c r="N5" s="280" t="s">
        <v>45</v>
      </c>
      <c r="O5" s="281"/>
      <c r="P5" s="282"/>
    </row>
    <row r="6" spans="1:16" ht="15.4" customHeight="1" thickBot="1" x14ac:dyDescent="0.3">
      <c r="A6" s="273"/>
      <c r="B6" s="276"/>
      <c r="C6" s="273"/>
      <c r="D6" s="273"/>
      <c r="E6" s="273"/>
      <c r="F6" s="273"/>
      <c r="G6" s="273"/>
      <c r="H6" s="273"/>
      <c r="I6" s="273"/>
      <c r="J6" s="273"/>
      <c r="K6" s="273"/>
      <c r="L6" s="273"/>
      <c r="M6" s="273"/>
      <c r="N6" s="601" t="str">
        <f>IF(K_Name="","",K_Vorname&amp;" "&amp;K_Name)</f>
        <v/>
      </c>
      <c r="O6" s="602"/>
      <c r="P6" s="603"/>
    </row>
    <row r="7" spans="1:16" ht="8.85" customHeight="1" x14ac:dyDescent="0.25">
      <c r="A7" s="273"/>
      <c r="B7" s="276"/>
      <c r="C7" s="273"/>
      <c r="D7" s="273"/>
      <c r="E7" s="273"/>
      <c r="F7" s="273"/>
      <c r="G7" s="273"/>
      <c r="H7" s="273"/>
      <c r="I7" s="273"/>
      <c r="J7" s="273"/>
      <c r="K7" s="273"/>
      <c r="L7" s="273"/>
      <c r="M7" s="273"/>
    </row>
    <row r="8" spans="1:16" ht="15.4" customHeight="1" x14ac:dyDescent="0.25">
      <c r="A8" s="604" t="s">
        <v>98</v>
      </c>
      <c r="B8" s="604"/>
      <c r="C8" s="604"/>
      <c r="D8" s="604"/>
      <c r="E8" s="529" t="str">
        <f>IF(Titel_Aufg="","",Titel_Aufg)</f>
        <v/>
      </c>
      <c r="F8" s="530"/>
      <c r="G8" s="530"/>
      <c r="H8" s="530"/>
      <c r="I8" s="530"/>
      <c r="J8" s="530"/>
      <c r="K8" s="530"/>
      <c r="L8" s="530"/>
      <c r="M8" s="530"/>
      <c r="N8" s="530"/>
      <c r="O8" s="530"/>
      <c r="P8" s="531"/>
    </row>
    <row r="9" spans="1:16" ht="18.75" x14ac:dyDescent="0.3">
      <c r="A9" s="76"/>
      <c r="E9" s="384"/>
      <c r="F9" s="384"/>
      <c r="G9" s="384"/>
      <c r="H9" s="384"/>
      <c r="I9" s="384"/>
      <c r="J9" s="384"/>
      <c r="K9" s="384"/>
      <c r="L9" s="384"/>
      <c r="M9" s="384"/>
      <c r="N9" s="384"/>
      <c r="O9" s="384"/>
      <c r="P9" s="384"/>
    </row>
    <row r="11" spans="1:16" x14ac:dyDescent="0.25">
      <c r="D11" s="44" t="s">
        <v>186</v>
      </c>
      <c r="H11" s="44" t="s">
        <v>187</v>
      </c>
      <c r="N11" s="44" t="s">
        <v>188</v>
      </c>
    </row>
    <row r="12" spans="1:16" ht="17.100000000000001" customHeight="1" x14ac:dyDescent="0.25">
      <c r="A12" s="605" t="s">
        <v>189</v>
      </c>
      <c r="B12" s="605"/>
      <c r="C12" s="270"/>
      <c r="D12" s="606"/>
      <c r="E12" s="607"/>
      <c r="F12" s="608"/>
      <c r="G12" s="195"/>
      <c r="H12" s="609" t="s">
        <v>6</v>
      </c>
      <c r="I12" s="610"/>
      <c r="J12" s="610"/>
      <c r="K12" s="610"/>
      <c r="L12" s="611"/>
      <c r="M12" s="195"/>
      <c r="N12" s="609"/>
      <c r="O12" s="610"/>
      <c r="P12" s="611"/>
    </row>
    <row r="13" spans="1:16" ht="5.65" customHeight="1" x14ac:dyDescent="0.25">
      <c r="A13" s="270"/>
      <c r="B13" s="270"/>
      <c r="C13" s="270"/>
      <c r="D13" s="193"/>
      <c r="E13" s="193"/>
      <c r="F13" s="193"/>
      <c r="G13" s="195"/>
      <c r="H13" s="385"/>
      <c r="I13" s="385"/>
      <c r="J13" s="385"/>
      <c r="K13" s="385"/>
      <c r="L13" s="385"/>
      <c r="M13" s="195"/>
      <c r="N13" s="194"/>
      <c r="O13" s="194"/>
      <c r="P13" s="194"/>
    </row>
    <row r="14" spans="1:16" ht="17.100000000000001" customHeight="1" x14ac:dyDescent="0.25">
      <c r="A14" s="605" t="s">
        <v>189</v>
      </c>
      <c r="B14" s="605"/>
      <c r="C14" s="270"/>
      <c r="D14" s="606"/>
      <c r="E14" s="607"/>
      <c r="F14" s="608"/>
      <c r="G14" s="195"/>
      <c r="H14" s="609"/>
      <c r="I14" s="610"/>
      <c r="J14" s="610"/>
      <c r="K14" s="610"/>
      <c r="L14" s="611"/>
      <c r="M14" s="195"/>
      <c r="N14" s="609"/>
      <c r="O14" s="610"/>
      <c r="P14" s="611"/>
    </row>
    <row r="15" spans="1:16" ht="5.65" customHeight="1" x14ac:dyDescent="0.25">
      <c r="A15" s="270"/>
      <c r="B15" s="270"/>
      <c r="C15" s="270"/>
      <c r="D15" s="193"/>
      <c r="E15" s="193"/>
      <c r="F15" s="193"/>
      <c r="G15" s="195"/>
      <c r="H15" s="385"/>
      <c r="I15" s="385"/>
      <c r="J15" s="385"/>
      <c r="K15" s="385"/>
      <c r="L15" s="385"/>
      <c r="M15" s="195"/>
      <c r="N15" s="194"/>
      <c r="O15" s="194"/>
      <c r="P15" s="194"/>
    </row>
    <row r="16" spans="1:16" ht="17.100000000000001" customHeight="1" x14ac:dyDescent="0.25">
      <c r="A16" s="605" t="s">
        <v>189</v>
      </c>
      <c r="B16" s="605"/>
      <c r="C16" s="270"/>
      <c r="D16" s="606"/>
      <c r="E16" s="607"/>
      <c r="F16" s="608"/>
      <c r="G16" s="195"/>
      <c r="H16" s="609" t="s">
        <v>6</v>
      </c>
      <c r="I16" s="610"/>
      <c r="J16" s="610"/>
      <c r="K16" s="610"/>
      <c r="L16" s="611"/>
      <c r="M16" s="195"/>
      <c r="N16" s="609"/>
      <c r="O16" s="610"/>
      <c r="P16" s="611"/>
    </row>
    <row r="17" spans="1:16" ht="5.65" customHeight="1" x14ac:dyDescent="0.25">
      <c r="A17" s="270"/>
      <c r="B17" s="270"/>
      <c r="C17" s="270"/>
      <c r="D17" s="193"/>
      <c r="E17" s="193"/>
      <c r="F17" s="193"/>
      <c r="G17" s="195"/>
      <c r="H17" s="385"/>
      <c r="I17" s="385"/>
      <c r="J17" s="385"/>
      <c r="K17" s="385"/>
      <c r="L17" s="385"/>
      <c r="M17" s="195"/>
      <c r="N17" s="194"/>
      <c r="O17" s="194"/>
      <c r="P17" s="194"/>
    </row>
    <row r="18" spans="1:16" ht="17.100000000000001" customHeight="1" x14ac:dyDescent="0.25">
      <c r="A18" s="605" t="s">
        <v>189</v>
      </c>
      <c r="B18" s="605"/>
      <c r="C18" s="270"/>
      <c r="D18" s="606"/>
      <c r="E18" s="607"/>
      <c r="F18" s="608"/>
      <c r="G18" s="195"/>
      <c r="H18" s="609" t="s">
        <v>6</v>
      </c>
      <c r="I18" s="610"/>
      <c r="J18" s="610"/>
      <c r="K18" s="610"/>
      <c r="L18" s="611"/>
      <c r="M18" s="195"/>
      <c r="N18" s="609"/>
      <c r="O18" s="610"/>
      <c r="P18" s="611"/>
    </row>
    <row r="19" spans="1:16" ht="5.65" customHeight="1" x14ac:dyDescent="0.25">
      <c r="A19" s="270"/>
      <c r="B19" s="270"/>
      <c r="C19" s="270"/>
      <c r="D19" s="386"/>
      <c r="E19" s="386"/>
      <c r="F19" s="386"/>
      <c r="G19" s="44"/>
      <c r="H19" s="46"/>
      <c r="I19" s="46"/>
      <c r="J19" s="46"/>
      <c r="K19" s="46"/>
      <c r="L19" s="46"/>
      <c r="M19" s="44"/>
      <c r="N19" s="387"/>
      <c r="O19" s="387"/>
      <c r="P19" s="387"/>
    </row>
    <row r="21" spans="1:16" x14ac:dyDescent="0.25">
      <c r="A21" s="43" t="s">
        <v>245</v>
      </c>
      <c r="J21" s="388" t="s">
        <v>27</v>
      </c>
      <c r="L21" s="388" t="s">
        <v>27</v>
      </c>
      <c r="N21" t="s">
        <v>161</v>
      </c>
    </row>
    <row r="22" spans="1:16" ht="5.85" customHeight="1" x14ac:dyDescent="0.25"/>
    <row r="23" spans="1:16" ht="15" customHeight="1" x14ac:dyDescent="0.25">
      <c r="A23" s="605" t="s">
        <v>193</v>
      </c>
      <c r="B23" s="605"/>
      <c r="C23" s="605"/>
      <c r="D23" s="605"/>
      <c r="E23" s="605"/>
      <c r="F23" s="605"/>
      <c r="G23" s="605"/>
      <c r="H23" s="605"/>
      <c r="I23" s="389" t="s">
        <v>190</v>
      </c>
      <c r="J23" s="141"/>
      <c r="K23" s="389" t="s">
        <v>191</v>
      </c>
      <c r="L23" s="97"/>
      <c r="M23" s="44"/>
      <c r="N23" s="609"/>
      <c r="O23" s="610"/>
      <c r="P23" s="611"/>
    </row>
    <row r="24" spans="1:16" ht="5.85" customHeight="1" x14ac:dyDescent="0.25">
      <c r="A24" s="270"/>
      <c r="B24" s="270"/>
      <c r="C24" s="270"/>
      <c r="D24" s="270"/>
      <c r="E24" s="270"/>
      <c r="F24" s="270"/>
      <c r="G24" s="270"/>
      <c r="H24" s="270"/>
      <c r="I24" s="361"/>
      <c r="K24" s="389"/>
      <c r="L24" s="311"/>
      <c r="M24" s="44"/>
      <c r="N24" s="195"/>
      <c r="O24" s="195"/>
      <c r="P24" s="195"/>
    </row>
    <row r="25" spans="1:16" ht="14.85" customHeight="1" x14ac:dyDescent="0.25">
      <c r="A25" s="605" t="s">
        <v>194</v>
      </c>
      <c r="B25" s="605"/>
      <c r="C25" s="605"/>
      <c r="D25" s="605"/>
      <c r="E25" s="605"/>
      <c r="F25" s="605"/>
      <c r="G25" s="605"/>
      <c r="H25" s="605"/>
      <c r="I25" s="389" t="s">
        <v>190</v>
      </c>
      <c r="J25" s="141"/>
      <c r="K25" s="389" t="s">
        <v>191</v>
      </c>
      <c r="L25" s="97"/>
      <c r="M25" s="44"/>
      <c r="N25" s="609"/>
      <c r="O25" s="610"/>
      <c r="P25" s="611"/>
    </row>
    <row r="26" spans="1:16" ht="5.85" customHeight="1" x14ac:dyDescent="0.25">
      <c r="A26" s="270"/>
      <c r="B26" s="270"/>
      <c r="C26" s="270"/>
      <c r="D26" s="270"/>
      <c r="E26" s="270"/>
      <c r="F26" s="270"/>
      <c r="G26" s="270"/>
      <c r="H26" s="270"/>
      <c r="I26" s="361"/>
      <c r="K26" s="389"/>
      <c r="L26" s="311"/>
      <c r="M26" s="44"/>
      <c r="N26" s="195"/>
      <c r="O26" s="195"/>
      <c r="P26" s="195"/>
    </row>
    <row r="27" spans="1:16" ht="14.85" customHeight="1" x14ac:dyDescent="0.25">
      <c r="A27" s="605" t="s">
        <v>195</v>
      </c>
      <c r="B27" s="605"/>
      <c r="C27" s="605"/>
      <c r="D27" s="605"/>
      <c r="E27" s="605"/>
      <c r="F27" s="605"/>
      <c r="G27" s="605"/>
      <c r="H27" s="605"/>
      <c r="I27" s="389" t="s">
        <v>190</v>
      </c>
      <c r="J27" s="141"/>
      <c r="K27" s="389" t="s">
        <v>191</v>
      </c>
      <c r="L27" s="97"/>
      <c r="M27" s="44"/>
      <c r="N27" s="609"/>
      <c r="O27" s="610"/>
      <c r="P27" s="611"/>
    </row>
    <row r="28" spans="1:16" ht="5.65" customHeight="1" x14ac:dyDescent="0.25">
      <c r="A28" s="270"/>
      <c r="B28" s="270"/>
      <c r="C28" s="270"/>
      <c r="D28" s="270"/>
      <c r="E28" s="270"/>
      <c r="F28" s="270"/>
      <c r="G28" s="270"/>
      <c r="H28" s="270"/>
      <c r="I28" s="389"/>
      <c r="K28" s="389"/>
      <c r="L28" s="311"/>
      <c r="M28" s="44"/>
      <c r="N28" s="195"/>
      <c r="O28" s="195"/>
      <c r="P28" s="195"/>
    </row>
    <row r="29" spans="1:16" ht="14.85" customHeight="1" x14ac:dyDescent="0.25">
      <c r="A29" s="612" t="s">
        <v>196</v>
      </c>
      <c r="B29" s="612"/>
      <c r="C29" s="612"/>
      <c r="D29" s="612"/>
      <c r="E29" s="612"/>
      <c r="F29" s="612"/>
      <c r="G29" s="612"/>
      <c r="H29" s="612"/>
      <c r="I29" s="389" t="s">
        <v>190</v>
      </c>
      <c r="J29" s="141"/>
      <c r="K29" s="389" t="s">
        <v>191</v>
      </c>
      <c r="L29" s="97"/>
      <c r="M29" s="44"/>
      <c r="N29" s="609"/>
      <c r="O29" s="610"/>
      <c r="P29" s="611"/>
    </row>
    <row r="30" spans="1:16" ht="5.65" customHeight="1" x14ac:dyDescent="0.25">
      <c r="A30" s="271"/>
      <c r="B30" s="271"/>
      <c r="C30" s="271"/>
      <c r="D30" s="271"/>
      <c r="E30" s="271"/>
      <c r="F30" s="271"/>
      <c r="G30" s="271"/>
      <c r="H30" s="271"/>
      <c r="I30" s="389"/>
      <c r="J30" s="390"/>
      <c r="K30" s="389"/>
      <c r="L30" s="391"/>
      <c r="M30" s="44"/>
      <c r="N30" s="392"/>
      <c r="O30" s="392"/>
      <c r="P30" s="392"/>
    </row>
    <row r="31" spans="1:16" x14ac:dyDescent="0.25">
      <c r="A31" s="612" t="s">
        <v>197</v>
      </c>
      <c r="B31" s="612"/>
      <c r="C31" s="612"/>
      <c r="D31" s="612"/>
      <c r="E31" s="612"/>
      <c r="F31" s="612"/>
      <c r="G31" s="612"/>
      <c r="H31" s="612"/>
      <c r="I31" s="389" t="s">
        <v>190</v>
      </c>
      <c r="J31" s="141"/>
      <c r="K31" s="389" t="s">
        <v>191</v>
      </c>
      <c r="L31" s="97"/>
      <c r="M31" s="44"/>
      <c r="N31" s="609"/>
      <c r="O31" s="610"/>
      <c r="P31" s="611"/>
    </row>
    <row r="33" spans="1:16" x14ac:dyDescent="0.25">
      <c r="A33" s="53" t="s">
        <v>192</v>
      </c>
    </row>
    <row r="34" spans="1:16" ht="13.5" customHeight="1" x14ac:dyDescent="0.25">
      <c r="A34" s="583"/>
      <c r="B34" s="584"/>
      <c r="C34" s="584"/>
      <c r="D34" s="584"/>
      <c r="E34" s="584"/>
      <c r="F34" s="584"/>
      <c r="G34" s="584"/>
      <c r="H34" s="584"/>
      <c r="I34" s="584"/>
      <c r="J34" s="584"/>
      <c r="K34" s="584"/>
      <c r="L34" s="584"/>
      <c r="M34" s="584"/>
      <c r="N34" s="584"/>
      <c r="O34" s="584"/>
      <c r="P34" s="585"/>
    </row>
    <row r="35" spans="1:16" ht="13.5" customHeight="1" x14ac:dyDescent="0.25">
      <c r="A35" s="586"/>
      <c r="B35" s="613"/>
      <c r="C35" s="613"/>
      <c r="D35" s="613"/>
      <c r="E35" s="613"/>
      <c r="F35" s="613"/>
      <c r="G35" s="613"/>
      <c r="H35" s="613"/>
      <c r="I35" s="613"/>
      <c r="J35" s="613"/>
      <c r="K35" s="613"/>
      <c r="L35" s="613"/>
      <c r="M35" s="613"/>
      <c r="N35" s="613"/>
      <c r="O35" s="613"/>
      <c r="P35" s="588"/>
    </row>
    <row r="36" spans="1:16" ht="13.5" customHeight="1" x14ac:dyDescent="0.25">
      <c r="A36" s="586"/>
      <c r="B36" s="613"/>
      <c r="C36" s="613"/>
      <c r="D36" s="613"/>
      <c r="E36" s="613"/>
      <c r="F36" s="613"/>
      <c r="G36" s="613"/>
      <c r="H36" s="613"/>
      <c r="I36" s="613"/>
      <c r="J36" s="613"/>
      <c r="K36" s="613"/>
      <c r="L36" s="613"/>
      <c r="M36" s="613"/>
      <c r="N36" s="613"/>
      <c r="O36" s="613"/>
      <c r="P36" s="588"/>
    </row>
    <row r="37" spans="1:16" ht="13.5" customHeight="1" x14ac:dyDescent="0.25">
      <c r="A37" s="586"/>
      <c r="B37" s="613"/>
      <c r="C37" s="613"/>
      <c r="D37" s="613"/>
      <c r="E37" s="613"/>
      <c r="F37" s="613"/>
      <c r="G37" s="613"/>
      <c r="H37" s="613"/>
      <c r="I37" s="613"/>
      <c r="J37" s="613"/>
      <c r="K37" s="613"/>
      <c r="L37" s="613"/>
      <c r="M37" s="613"/>
      <c r="N37" s="613"/>
      <c r="O37" s="613"/>
      <c r="P37" s="588"/>
    </row>
    <row r="38" spans="1:16" ht="13.5" customHeight="1" x14ac:dyDescent="0.25">
      <c r="A38" s="586"/>
      <c r="B38" s="613"/>
      <c r="C38" s="613"/>
      <c r="D38" s="613"/>
      <c r="E38" s="613"/>
      <c r="F38" s="613"/>
      <c r="G38" s="613"/>
      <c r="H38" s="613"/>
      <c r="I38" s="613"/>
      <c r="J38" s="613"/>
      <c r="K38" s="613"/>
      <c r="L38" s="613"/>
      <c r="M38" s="613"/>
      <c r="N38" s="613"/>
      <c r="O38" s="613"/>
      <c r="P38" s="588"/>
    </row>
    <row r="39" spans="1:16" ht="13.5" customHeight="1" x14ac:dyDescent="0.25">
      <c r="A39" s="586"/>
      <c r="B39" s="613"/>
      <c r="C39" s="613"/>
      <c r="D39" s="613"/>
      <c r="E39" s="613"/>
      <c r="F39" s="613"/>
      <c r="G39" s="613"/>
      <c r="H39" s="613"/>
      <c r="I39" s="613"/>
      <c r="J39" s="613"/>
      <c r="K39" s="613"/>
      <c r="L39" s="613"/>
      <c r="M39" s="613"/>
      <c r="N39" s="613"/>
      <c r="O39" s="613"/>
      <c r="P39" s="588"/>
    </row>
    <row r="40" spans="1:16" ht="13.5" customHeight="1" x14ac:dyDescent="0.25">
      <c r="A40" s="589"/>
      <c r="B40" s="590"/>
      <c r="C40" s="590"/>
      <c r="D40" s="590"/>
      <c r="E40" s="590"/>
      <c r="F40" s="590"/>
      <c r="G40" s="590"/>
      <c r="H40" s="590"/>
      <c r="I40" s="590"/>
      <c r="J40" s="590"/>
      <c r="K40" s="590"/>
      <c r="L40" s="590"/>
      <c r="M40" s="590"/>
      <c r="N40" s="590"/>
      <c r="O40" s="590"/>
      <c r="P40" s="591"/>
    </row>
    <row r="42" spans="1:16" x14ac:dyDescent="0.25">
      <c r="A42" s="43" t="s">
        <v>450</v>
      </c>
      <c r="J42" s="388" t="s">
        <v>27</v>
      </c>
      <c r="L42" s="388" t="s">
        <v>27</v>
      </c>
      <c r="N42" t="s">
        <v>161</v>
      </c>
    </row>
    <row r="43" spans="1:16" ht="5.85" customHeight="1" x14ac:dyDescent="0.25"/>
    <row r="44" spans="1:16" ht="15" customHeight="1" x14ac:dyDescent="0.25">
      <c r="A44" s="44" t="s">
        <v>200</v>
      </c>
      <c r="I44" s="389" t="s">
        <v>190</v>
      </c>
      <c r="J44" s="97"/>
      <c r="K44" s="389" t="s">
        <v>191</v>
      </c>
      <c r="L44" s="97"/>
      <c r="M44" s="44"/>
      <c r="N44" s="609"/>
      <c r="O44" s="610"/>
      <c r="P44" s="611"/>
    </row>
    <row r="45" spans="1:16" ht="5.85" customHeight="1" x14ac:dyDescent="0.25">
      <c r="A45" s="44"/>
      <c r="I45" s="361"/>
      <c r="J45" s="311"/>
      <c r="K45" s="389"/>
      <c r="L45" s="311"/>
      <c r="N45" s="320"/>
      <c r="O45" s="320"/>
      <c r="P45" s="320"/>
    </row>
    <row r="46" spans="1:16" ht="15" customHeight="1" x14ac:dyDescent="0.25">
      <c r="A46" s="44" t="s">
        <v>201</v>
      </c>
      <c r="I46" s="389" t="s">
        <v>190</v>
      </c>
      <c r="J46" s="97"/>
      <c r="K46" s="389" t="s">
        <v>191</v>
      </c>
      <c r="L46" s="97"/>
      <c r="M46" s="44"/>
      <c r="N46" s="609"/>
      <c r="O46" s="610"/>
      <c r="P46" s="611"/>
    </row>
    <row r="47" spans="1:16" ht="5.85" customHeight="1" x14ac:dyDescent="0.25">
      <c r="A47" s="44"/>
      <c r="I47" s="361"/>
      <c r="J47" s="311"/>
      <c r="K47" s="389"/>
      <c r="L47" s="311"/>
      <c r="N47" s="320"/>
      <c r="O47" s="320"/>
      <c r="P47" s="320"/>
    </row>
    <row r="48" spans="1:16" ht="15" customHeight="1" x14ac:dyDescent="0.25">
      <c r="A48" s="44" t="s">
        <v>202</v>
      </c>
      <c r="I48" s="389" t="s">
        <v>190</v>
      </c>
      <c r="J48" s="97"/>
      <c r="K48" s="389" t="s">
        <v>191</v>
      </c>
      <c r="L48" s="97"/>
      <c r="M48" s="44"/>
      <c r="N48" s="609"/>
      <c r="O48" s="610"/>
      <c r="P48" s="611"/>
    </row>
    <row r="49" spans="1:16" ht="5.85" customHeight="1" x14ac:dyDescent="0.25">
      <c r="A49" s="44"/>
      <c r="I49" s="361"/>
      <c r="J49" s="311"/>
      <c r="K49" s="389"/>
      <c r="L49" s="311"/>
      <c r="N49" s="320"/>
      <c r="O49" s="320"/>
      <c r="P49" s="320"/>
    </row>
    <row r="50" spans="1:16" ht="15" customHeight="1" x14ac:dyDescent="0.25">
      <c r="A50" s="44" t="s">
        <v>203</v>
      </c>
      <c r="I50" s="389" t="s">
        <v>190</v>
      </c>
      <c r="J50" s="97"/>
      <c r="K50" s="389" t="s">
        <v>191</v>
      </c>
      <c r="L50" s="97"/>
      <c r="M50" s="44"/>
      <c r="N50" s="609"/>
      <c r="O50" s="610"/>
      <c r="P50" s="611"/>
    </row>
    <row r="51" spans="1:16" ht="5.85" customHeight="1" x14ac:dyDescent="0.25">
      <c r="A51" s="44"/>
      <c r="I51" s="361"/>
      <c r="J51" s="311"/>
      <c r="K51" s="361"/>
      <c r="L51" s="311"/>
      <c r="N51" s="320"/>
      <c r="O51" s="320"/>
      <c r="P51" s="320"/>
    </row>
    <row r="52" spans="1:16" ht="15" customHeight="1" x14ac:dyDescent="0.25">
      <c r="A52" s="44" t="s">
        <v>204</v>
      </c>
      <c r="I52" s="389" t="s">
        <v>190</v>
      </c>
      <c r="J52" s="97"/>
      <c r="K52" s="389" t="s">
        <v>191</v>
      </c>
      <c r="L52" s="97"/>
      <c r="M52" s="44"/>
      <c r="N52" s="609"/>
      <c r="O52" s="610"/>
      <c r="P52" s="611"/>
    </row>
    <row r="55" spans="1:16" x14ac:dyDescent="0.25">
      <c r="A55" s="53" t="s">
        <v>198</v>
      </c>
    </row>
    <row r="56" spans="1:16" ht="12.95" customHeight="1" x14ac:dyDescent="0.25">
      <c r="A56" s="622"/>
      <c r="B56" s="623"/>
      <c r="C56" s="623"/>
      <c r="D56" s="623"/>
      <c r="E56" s="623"/>
      <c r="F56" s="623"/>
      <c r="G56" s="623"/>
      <c r="H56" s="623"/>
      <c r="I56" s="623"/>
      <c r="J56" s="623"/>
      <c r="K56" s="623"/>
      <c r="L56" s="623"/>
      <c r="M56" s="623"/>
      <c r="N56" s="623"/>
      <c r="O56" s="623"/>
      <c r="P56" s="624"/>
    </row>
    <row r="57" spans="1:16" ht="12.95" customHeight="1" x14ac:dyDescent="0.25">
      <c r="A57" s="625"/>
      <c r="B57" s="613"/>
      <c r="C57" s="613"/>
      <c r="D57" s="613"/>
      <c r="E57" s="613"/>
      <c r="F57" s="613"/>
      <c r="G57" s="613"/>
      <c r="H57" s="613"/>
      <c r="I57" s="613"/>
      <c r="J57" s="613"/>
      <c r="K57" s="613"/>
      <c r="L57" s="613"/>
      <c r="M57" s="613"/>
      <c r="N57" s="613"/>
      <c r="O57" s="613"/>
      <c r="P57" s="626"/>
    </row>
    <row r="58" spans="1:16" ht="12.95" customHeight="1" x14ac:dyDescent="0.25">
      <c r="A58" s="625"/>
      <c r="B58" s="613"/>
      <c r="C58" s="613"/>
      <c r="D58" s="613"/>
      <c r="E58" s="613"/>
      <c r="F58" s="613"/>
      <c r="G58" s="613"/>
      <c r="H58" s="613"/>
      <c r="I58" s="613"/>
      <c r="J58" s="613"/>
      <c r="K58" s="613"/>
      <c r="L58" s="613"/>
      <c r="M58" s="613"/>
      <c r="N58" s="613"/>
      <c r="O58" s="613"/>
      <c r="P58" s="626"/>
    </row>
    <row r="59" spans="1:16" ht="12.95" customHeight="1" x14ac:dyDescent="0.25">
      <c r="A59" s="625"/>
      <c r="B59" s="613"/>
      <c r="C59" s="613"/>
      <c r="D59" s="613"/>
      <c r="E59" s="613"/>
      <c r="F59" s="613"/>
      <c r="G59" s="613"/>
      <c r="H59" s="613"/>
      <c r="I59" s="613"/>
      <c r="J59" s="613"/>
      <c r="K59" s="613"/>
      <c r="L59" s="613"/>
      <c r="M59" s="613"/>
      <c r="N59" s="613"/>
      <c r="O59" s="613"/>
      <c r="P59" s="626"/>
    </row>
    <row r="60" spans="1:16" ht="12.95" customHeight="1" x14ac:dyDescent="0.25">
      <c r="A60" s="625"/>
      <c r="B60" s="613"/>
      <c r="C60" s="613"/>
      <c r="D60" s="613"/>
      <c r="E60" s="613"/>
      <c r="F60" s="613"/>
      <c r="G60" s="613"/>
      <c r="H60" s="613"/>
      <c r="I60" s="613"/>
      <c r="J60" s="613"/>
      <c r="K60" s="613"/>
      <c r="L60" s="613"/>
      <c r="M60" s="613"/>
      <c r="N60" s="613"/>
      <c r="O60" s="613"/>
      <c r="P60" s="626"/>
    </row>
    <row r="61" spans="1:16" ht="12.95" customHeight="1" x14ac:dyDescent="0.25">
      <c r="A61" s="625"/>
      <c r="B61" s="613"/>
      <c r="C61" s="613"/>
      <c r="D61" s="613"/>
      <c r="E61" s="613"/>
      <c r="F61" s="613"/>
      <c r="G61" s="613"/>
      <c r="H61" s="613"/>
      <c r="I61" s="613"/>
      <c r="J61" s="613"/>
      <c r="K61" s="613"/>
      <c r="L61" s="613"/>
      <c r="M61" s="613"/>
      <c r="N61" s="613"/>
      <c r="O61" s="613"/>
      <c r="P61" s="626"/>
    </row>
    <row r="62" spans="1:16" ht="12.95" customHeight="1" x14ac:dyDescent="0.25">
      <c r="A62" s="627"/>
      <c r="B62" s="628"/>
      <c r="C62" s="628"/>
      <c r="D62" s="628"/>
      <c r="E62" s="628"/>
      <c r="F62" s="628"/>
      <c r="G62" s="628"/>
      <c r="H62" s="628"/>
      <c r="I62" s="628"/>
      <c r="J62" s="628"/>
      <c r="K62" s="628"/>
      <c r="L62" s="628"/>
      <c r="M62" s="628"/>
      <c r="N62" s="628"/>
      <c r="O62" s="628"/>
      <c r="P62" s="629"/>
    </row>
    <row r="64" spans="1:16" x14ac:dyDescent="0.25">
      <c r="A64" s="78" t="s">
        <v>199</v>
      </c>
      <c r="B64" s="2"/>
      <c r="C64" s="2"/>
      <c r="D64" s="2"/>
      <c r="E64" s="2"/>
      <c r="F64" s="2"/>
      <c r="G64" s="78"/>
      <c r="H64" s="78"/>
      <c r="I64" s="2"/>
      <c r="J64" s="2"/>
      <c r="K64" s="2"/>
      <c r="L64" s="2"/>
      <c r="M64" s="2"/>
    </row>
    <row r="65" spans="1:16" ht="5.85" customHeight="1" x14ac:dyDescent="0.25">
      <c r="A65" s="319"/>
    </row>
    <row r="66" spans="1:16" ht="15" customHeight="1" x14ac:dyDescent="0.25">
      <c r="A66" s="614" t="s">
        <v>151</v>
      </c>
      <c r="B66" s="614"/>
      <c r="C66" s="614"/>
      <c r="D66" s="615"/>
      <c r="E66" s="616"/>
      <c r="F66" s="617"/>
      <c r="H66" s="378"/>
      <c r="I66" s="378"/>
      <c r="J66" s="618" t="s">
        <v>125</v>
      </c>
      <c r="K66" s="618"/>
      <c r="L66" s="618"/>
      <c r="M66" s="619"/>
      <c r="N66" s="620"/>
      <c r="O66" s="620"/>
      <c r="P66" s="621"/>
    </row>
    <row r="67" spans="1:16" ht="5.85" customHeight="1" x14ac:dyDescent="0.25">
      <c r="A67" s="319"/>
      <c r="D67" s="378"/>
      <c r="E67" s="378"/>
      <c r="F67" s="378"/>
      <c r="H67" s="320"/>
      <c r="I67" s="320"/>
      <c r="J67" s="320"/>
    </row>
    <row r="68" spans="1:16" ht="15" customHeight="1" x14ac:dyDescent="0.25">
      <c r="A68" s="614" t="s">
        <v>51</v>
      </c>
      <c r="B68" s="614"/>
      <c r="C68" s="614"/>
      <c r="D68" s="615"/>
      <c r="E68" s="616"/>
      <c r="F68" s="617"/>
      <c r="H68" s="378"/>
      <c r="I68" s="378"/>
      <c r="J68" s="618" t="s">
        <v>145</v>
      </c>
      <c r="K68" s="618"/>
      <c r="L68" s="618"/>
      <c r="M68" s="619"/>
      <c r="N68" s="620"/>
      <c r="O68" s="620"/>
      <c r="P68" s="621"/>
    </row>
  </sheetData>
  <sheetProtection algorithmName="SHA-512" hashValue="Xv9jPFmqHtkTCHeDvS2RJ4Ljo9l5fpwN6Rlq8j7YqNz3DCrR+P6Geljb6mwI+Crnhf3iCIDYbYFv49WfqT43yw==" saltValue="CgUsPSOm4wEbpEuaEDOzTw==" spinCount="100000" sheet="1" selectLockedCells="1"/>
  <mergeCells count="50">
    <mergeCell ref="A68:C68"/>
    <mergeCell ref="D68:F68"/>
    <mergeCell ref="J68:L68"/>
    <mergeCell ref="M68:P68"/>
    <mergeCell ref="N50:P50"/>
    <mergeCell ref="N52:P52"/>
    <mergeCell ref="A56:P62"/>
    <mergeCell ref="A66:C66"/>
    <mergeCell ref="D66:F66"/>
    <mergeCell ref="J66:L66"/>
    <mergeCell ref="M66:P66"/>
    <mergeCell ref="N48:P48"/>
    <mergeCell ref="A25:H25"/>
    <mergeCell ref="N25:P25"/>
    <mergeCell ref="A27:H27"/>
    <mergeCell ref="N27:P27"/>
    <mergeCell ref="A29:H29"/>
    <mergeCell ref="N29:P29"/>
    <mergeCell ref="A31:H31"/>
    <mergeCell ref="N31:P31"/>
    <mergeCell ref="A34:P40"/>
    <mergeCell ref="N44:P44"/>
    <mergeCell ref="N46:P46"/>
    <mergeCell ref="A18:B18"/>
    <mergeCell ref="D18:F18"/>
    <mergeCell ref="H18:L18"/>
    <mergeCell ref="N18:P18"/>
    <mergeCell ref="A23:H23"/>
    <mergeCell ref="N23:P23"/>
    <mergeCell ref="A14:B14"/>
    <mergeCell ref="D14:F14"/>
    <mergeCell ref="H14:L14"/>
    <mergeCell ref="N14:P14"/>
    <mergeCell ref="A16:B16"/>
    <mergeCell ref="D16:F16"/>
    <mergeCell ref="H16:L16"/>
    <mergeCell ref="N16:P16"/>
    <mergeCell ref="N6:P6"/>
    <mergeCell ref="A8:D8"/>
    <mergeCell ref="E8:P8"/>
    <mergeCell ref="A12:B12"/>
    <mergeCell ref="D12:F12"/>
    <mergeCell ref="H12:L12"/>
    <mergeCell ref="N12:P12"/>
    <mergeCell ref="A1:F1"/>
    <mergeCell ref="N1:O1"/>
    <mergeCell ref="J3:M3"/>
    <mergeCell ref="N3:P3"/>
    <mergeCell ref="J4:M5"/>
    <mergeCell ref="N4:P4"/>
  </mergeCells>
  <pageMargins left="0.51181102362204722" right="0.51181102362204722" top="0.23622047244094491" bottom="0.27559055118110237" header="0.31496062992125984" footer="0.31496062992125984"/>
  <pageSetup paperSize="9" scale="88"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7">
    <tabColor theme="9" tint="-0.249977111117893"/>
  </sheetPr>
  <dimension ref="A1:O95"/>
  <sheetViews>
    <sheetView zoomScaleNormal="100" workbookViewId="0">
      <selection activeCell="N10" sqref="N10"/>
    </sheetView>
  </sheetViews>
  <sheetFormatPr baseColWidth="10" defaultColWidth="10.7109375" defaultRowHeight="15" x14ac:dyDescent="0.25"/>
  <cols>
    <col min="1" max="1" width="5.7109375" style="26" customWidth="1"/>
    <col min="2" max="2" width="5" style="33" customWidth="1"/>
    <col min="3" max="6" width="10.7109375" style="26"/>
    <col min="7" max="7" width="18.7109375" style="26" customWidth="1"/>
    <col min="8" max="8" width="21.5703125" style="26" customWidth="1"/>
    <col min="9" max="9" width="15.85546875" style="26" customWidth="1"/>
    <col min="10" max="13" width="5" style="26" customWidth="1"/>
    <col min="14" max="14" width="2.7109375" style="26" customWidth="1"/>
    <col min="15" max="15" width="5.5703125" style="26" customWidth="1"/>
    <col min="16" max="16384" width="10.7109375" style="26"/>
  </cols>
  <sheetData>
    <row r="1" spans="1:15" s="65" customFormat="1" ht="15.75" customHeight="1" thickBot="1" x14ac:dyDescent="0.3">
      <c r="A1" s="430"/>
      <c r="B1" s="431"/>
      <c r="C1" s="431"/>
      <c r="D1" s="431"/>
      <c r="E1" s="431"/>
      <c r="F1" s="431"/>
      <c r="G1" s="82"/>
      <c r="H1" s="82"/>
      <c r="I1" s="91"/>
      <c r="J1" s="551" t="s">
        <v>46</v>
      </c>
      <c r="K1" s="552"/>
      <c r="L1" s="552"/>
      <c r="M1" s="184" t="str">
        <f>IF(QV_Jahr="","",QV_Jahr)</f>
        <v/>
      </c>
    </row>
    <row r="2" spans="1:15" s="65" customFormat="1" ht="63.4" customHeight="1" thickBot="1" x14ac:dyDescent="0.3">
      <c r="A2" s="83"/>
      <c r="B2" s="84"/>
      <c r="C2" s="82"/>
      <c r="D2" s="82"/>
      <c r="E2" s="82"/>
      <c r="F2" s="82"/>
      <c r="G2" s="82"/>
      <c r="H2" s="82"/>
      <c r="I2" s="91"/>
      <c r="J2" s="17"/>
      <c r="K2" s="17"/>
      <c r="L2" s="86"/>
      <c r="M2" s="86"/>
    </row>
    <row r="3" spans="1:15" s="65" customFormat="1" ht="15.4" customHeight="1" x14ac:dyDescent="0.25">
      <c r="A3" s="85" t="s">
        <v>47</v>
      </c>
      <c r="B3" s="84"/>
      <c r="C3" s="82"/>
      <c r="D3" s="82"/>
      <c r="E3" s="82"/>
      <c r="F3" s="82"/>
      <c r="G3" s="82"/>
      <c r="H3" s="82"/>
      <c r="I3" s="91"/>
      <c r="J3" s="433" t="s">
        <v>44</v>
      </c>
      <c r="K3" s="434"/>
      <c r="L3" s="434"/>
      <c r="M3" s="435"/>
    </row>
    <row r="4" spans="1:15" s="65" customFormat="1" ht="15.4" customHeight="1" x14ac:dyDescent="0.25">
      <c r="A4" s="82" t="s">
        <v>48</v>
      </c>
      <c r="B4" s="84"/>
      <c r="C4" s="82"/>
      <c r="D4" s="82"/>
      <c r="E4" s="82"/>
      <c r="F4" s="82"/>
      <c r="G4" s="82"/>
      <c r="H4" s="82"/>
      <c r="I4" s="91"/>
      <c r="J4" s="486" t="str">
        <f>IF(K_Nummer="","",K_Nummer)</f>
        <v/>
      </c>
      <c r="K4" s="487"/>
      <c r="L4" s="487"/>
      <c r="M4" s="488"/>
      <c r="O4" s="77"/>
    </row>
    <row r="5" spans="1:15" s="65" customFormat="1" ht="18.399999999999999" customHeight="1" x14ac:dyDescent="0.35">
      <c r="A5" s="87" t="s">
        <v>205</v>
      </c>
      <c r="B5" s="84"/>
      <c r="C5" s="82"/>
      <c r="D5" s="82"/>
      <c r="E5" s="82"/>
      <c r="F5" s="82"/>
      <c r="G5" s="82"/>
      <c r="H5" s="82"/>
      <c r="I5" s="91"/>
      <c r="J5" s="439" t="s">
        <v>45</v>
      </c>
      <c r="K5" s="440"/>
      <c r="L5" s="440"/>
      <c r="M5" s="441"/>
      <c r="O5" s="77"/>
    </row>
    <row r="6" spans="1:15" s="65" customFormat="1" ht="15.4" customHeight="1" thickBot="1" x14ac:dyDescent="0.3">
      <c r="A6" s="82"/>
      <c r="B6" s="84"/>
      <c r="C6" s="82"/>
      <c r="D6" s="82"/>
      <c r="E6" s="82"/>
      <c r="F6" s="82"/>
      <c r="G6" s="82"/>
      <c r="H6" s="82"/>
      <c r="I6" s="91"/>
      <c r="J6" s="442" t="str">
        <f>IF(K_Name="","",K_Vorname&amp;" "&amp;K_Name)</f>
        <v/>
      </c>
      <c r="K6" s="443"/>
      <c r="L6" s="443"/>
      <c r="M6" s="444"/>
    </row>
    <row r="7" spans="1:15" s="65" customFormat="1" ht="8.85" customHeight="1" x14ac:dyDescent="0.25">
      <c r="A7" s="82"/>
      <c r="B7" s="84"/>
      <c r="C7" s="82"/>
      <c r="D7" s="82"/>
      <c r="E7" s="82"/>
      <c r="F7" s="82"/>
      <c r="G7" s="82"/>
      <c r="H7" s="82"/>
      <c r="I7" s="91"/>
      <c r="J7" s="91"/>
      <c r="K7" s="91"/>
      <c r="L7" s="91"/>
      <c r="M7" s="91"/>
    </row>
    <row r="8" spans="1:15" s="65" customFormat="1" ht="15.4" customHeight="1" x14ac:dyDescent="0.3">
      <c r="A8" s="92" t="s">
        <v>98</v>
      </c>
      <c r="B8" s="88"/>
      <c r="C8" s="89"/>
      <c r="D8" s="656" t="str">
        <f>IF(Titel_Aufg="","",Titel_Aufg)</f>
        <v/>
      </c>
      <c r="E8" s="656"/>
      <c r="F8" s="656"/>
      <c r="G8" s="656"/>
      <c r="H8" s="656"/>
      <c r="I8" s="656"/>
      <c r="J8" s="656"/>
      <c r="K8" s="656"/>
      <c r="L8" s="656"/>
      <c r="M8" s="656"/>
      <c r="N8" s="20"/>
    </row>
    <row r="9" spans="1:15" s="15" customFormat="1" ht="18.75" x14ac:dyDescent="0.3">
      <c r="A9" s="18"/>
      <c r="B9" s="18"/>
      <c r="C9" s="19"/>
      <c r="D9" s="20"/>
      <c r="E9" s="20"/>
      <c r="F9" s="20"/>
      <c r="G9" s="20"/>
      <c r="H9" s="20"/>
      <c r="I9" s="20"/>
      <c r="J9" s="20"/>
      <c r="K9" s="20"/>
      <c r="L9" s="20"/>
      <c r="M9" s="20"/>
      <c r="N9" s="20"/>
      <c r="O9" s="20"/>
    </row>
    <row r="10" spans="1:15" s="15" customFormat="1" ht="96.75" customHeight="1" x14ac:dyDescent="0.3">
      <c r="A10" s="18"/>
      <c r="B10" s="18"/>
      <c r="C10" s="19"/>
      <c r="D10" s="21"/>
      <c r="E10" s="21"/>
      <c r="F10" s="21"/>
      <c r="G10" s="21"/>
      <c r="H10" s="21"/>
      <c r="I10" s="21"/>
      <c r="J10" s="112" t="s">
        <v>212</v>
      </c>
      <c r="K10" s="112" t="s">
        <v>213</v>
      </c>
      <c r="L10" s="112" t="s">
        <v>214</v>
      </c>
      <c r="M10" s="112" t="s">
        <v>215</v>
      </c>
      <c r="N10" s="22" t="s">
        <v>452</v>
      </c>
    </row>
    <row r="11" spans="1:15" s="15" customFormat="1" ht="21.75" thickBot="1" x14ac:dyDescent="0.4">
      <c r="A11" s="253">
        <v>1.1000000000000001</v>
      </c>
      <c r="B11" s="24" t="s">
        <v>206</v>
      </c>
      <c r="J11" s="657" t="s">
        <v>80</v>
      </c>
      <c r="K11" s="657"/>
      <c r="L11" s="657"/>
      <c r="M11" s="657"/>
    </row>
    <row r="12" spans="1:15" ht="15.75" x14ac:dyDescent="0.25">
      <c r="A12" s="252" t="s">
        <v>34</v>
      </c>
      <c r="B12" s="650" t="s">
        <v>208</v>
      </c>
      <c r="C12" s="651"/>
      <c r="D12" s="651"/>
      <c r="E12" s="651"/>
      <c r="F12" s="651"/>
      <c r="G12" s="651"/>
      <c r="H12" s="651"/>
      <c r="I12" s="652"/>
      <c r="J12" s="268"/>
      <c r="K12" s="268"/>
      <c r="L12" s="268"/>
      <c r="M12" s="269"/>
    </row>
    <row r="13" spans="1:15" x14ac:dyDescent="0.25">
      <c r="A13" s="135"/>
      <c r="B13" s="12" t="s">
        <v>7</v>
      </c>
      <c r="C13" s="641" t="s">
        <v>209</v>
      </c>
      <c r="D13" s="641"/>
      <c r="E13" s="641"/>
      <c r="F13" s="641"/>
      <c r="G13" s="641" t="s">
        <v>79</v>
      </c>
      <c r="H13" s="641"/>
      <c r="I13" s="641"/>
      <c r="J13" s="196">
        <v>0</v>
      </c>
      <c r="K13" s="196">
        <v>1</v>
      </c>
      <c r="L13" s="196">
        <v>2</v>
      </c>
      <c r="M13" s="197">
        <v>3</v>
      </c>
      <c r="N13" s="2"/>
    </row>
    <row r="14" spans="1:15" ht="30" customHeight="1" x14ac:dyDescent="0.25">
      <c r="A14" s="135"/>
      <c r="B14" s="139">
        <v>1</v>
      </c>
      <c r="C14" s="632"/>
      <c r="D14" s="632"/>
      <c r="E14" s="632"/>
      <c r="F14" s="632"/>
      <c r="G14" s="399"/>
      <c r="H14" s="399"/>
      <c r="I14" s="399"/>
      <c r="J14" s="188"/>
      <c r="K14" s="188"/>
      <c r="L14" s="188"/>
      <c r="M14" s="260"/>
    </row>
    <row r="15" spans="1:15" ht="30" customHeight="1" x14ac:dyDescent="0.25">
      <c r="A15" s="135"/>
      <c r="B15" s="139">
        <v>2</v>
      </c>
      <c r="C15" s="632"/>
      <c r="D15" s="632"/>
      <c r="E15" s="632"/>
      <c r="F15" s="632"/>
      <c r="G15" s="399"/>
      <c r="H15" s="399"/>
      <c r="I15" s="399"/>
      <c r="J15" s="188"/>
      <c r="K15" s="188"/>
      <c r="L15" s="188"/>
      <c r="M15" s="260"/>
    </row>
    <row r="16" spans="1:15" ht="30" customHeight="1" x14ac:dyDescent="0.25">
      <c r="A16" s="135"/>
      <c r="B16" s="139">
        <v>3</v>
      </c>
      <c r="C16" s="632"/>
      <c r="D16" s="632"/>
      <c r="E16" s="632"/>
      <c r="F16" s="632"/>
      <c r="G16" s="399"/>
      <c r="H16" s="399"/>
      <c r="I16" s="399"/>
      <c r="J16" s="188"/>
      <c r="K16" s="188"/>
      <c r="L16" s="188"/>
      <c r="M16" s="260"/>
    </row>
    <row r="17" spans="1:14" ht="30" customHeight="1" thickBot="1" x14ac:dyDescent="0.3">
      <c r="A17" s="136"/>
      <c r="B17" s="140">
        <v>4</v>
      </c>
      <c r="C17" s="630"/>
      <c r="D17" s="630"/>
      <c r="E17" s="630"/>
      <c r="F17" s="630"/>
      <c r="G17" s="631"/>
      <c r="H17" s="631"/>
      <c r="I17" s="631"/>
      <c r="J17" s="242"/>
      <c r="K17" s="242"/>
      <c r="L17" s="242"/>
      <c r="M17" s="261"/>
    </row>
    <row r="18" spans="1:14" ht="21.75" customHeight="1" thickBot="1" x14ac:dyDescent="0.3">
      <c r="A18" s="28"/>
      <c r="B18" s="3"/>
      <c r="C18" s="29"/>
      <c r="D18" s="29"/>
      <c r="E18" s="29"/>
      <c r="F18" s="29"/>
      <c r="G18" s="30"/>
      <c r="H18" s="30"/>
      <c r="I18" s="4" t="s">
        <v>81</v>
      </c>
      <c r="J18" s="648">
        <f>SUM(J14:M17)</f>
        <v>0</v>
      </c>
      <c r="K18" s="648"/>
      <c r="L18" s="648"/>
      <c r="M18" s="649"/>
    </row>
    <row r="19" spans="1:14" ht="21.75" customHeight="1" x14ac:dyDescent="0.25">
      <c r="A19" s="28"/>
      <c r="B19" s="3"/>
      <c r="C19" s="29"/>
      <c r="D19" s="29"/>
      <c r="E19" s="29"/>
      <c r="F19" s="29"/>
      <c r="G19" s="30"/>
      <c r="H19" s="30"/>
      <c r="I19" s="13"/>
      <c r="J19" s="5"/>
      <c r="K19" s="5"/>
      <c r="L19" s="5"/>
      <c r="M19" s="5"/>
      <c r="N19" s="31"/>
    </row>
    <row r="20" spans="1:14" ht="15.75" thickBot="1" x14ac:dyDescent="0.3">
      <c r="B20" s="32"/>
    </row>
    <row r="21" spans="1:14" ht="15.75" x14ac:dyDescent="0.25">
      <c r="A21" s="252" t="s">
        <v>35</v>
      </c>
      <c r="B21" s="650" t="s">
        <v>222</v>
      </c>
      <c r="C21" s="651"/>
      <c r="D21" s="651"/>
      <c r="E21" s="651"/>
      <c r="F21" s="651"/>
      <c r="G21" s="651"/>
      <c r="H21" s="651"/>
      <c r="I21" s="652"/>
      <c r="J21" s="133"/>
      <c r="K21" s="133"/>
      <c r="L21" s="133"/>
      <c r="M21" s="134"/>
    </row>
    <row r="22" spans="1:14" x14ac:dyDescent="0.25">
      <c r="A22" s="135"/>
      <c r="B22" s="12" t="s">
        <v>7</v>
      </c>
      <c r="C22" s="641" t="s">
        <v>209</v>
      </c>
      <c r="D22" s="641"/>
      <c r="E22" s="641"/>
      <c r="F22" s="641"/>
      <c r="G22" s="641" t="s">
        <v>79</v>
      </c>
      <c r="H22" s="641"/>
      <c r="I22" s="641"/>
      <c r="J22" s="196">
        <v>0</v>
      </c>
      <c r="K22" s="196">
        <v>1</v>
      </c>
      <c r="L22" s="196">
        <v>2</v>
      </c>
      <c r="M22" s="197">
        <v>3</v>
      </c>
      <c r="N22" s="2"/>
    </row>
    <row r="23" spans="1:14" ht="30" customHeight="1" x14ac:dyDescent="0.25">
      <c r="A23" s="135"/>
      <c r="B23" s="139">
        <v>1</v>
      </c>
      <c r="C23" s="632"/>
      <c r="D23" s="632"/>
      <c r="E23" s="632"/>
      <c r="F23" s="632"/>
      <c r="G23" s="399"/>
      <c r="H23" s="399"/>
      <c r="I23" s="399"/>
      <c r="J23" s="188"/>
      <c r="K23" s="188"/>
      <c r="L23" s="188"/>
      <c r="M23" s="260"/>
    </row>
    <row r="24" spans="1:14" ht="30" customHeight="1" x14ac:dyDescent="0.25">
      <c r="A24" s="135"/>
      <c r="B24" s="139">
        <v>2</v>
      </c>
      <c r="C24" s="632"/>
      <c r="D24" s="632"/>
      <c r="E24" s="632"/>
      <c r="F24" s="632"/>
      <c r="G24" s="399"/>
      <c r="H24" s="399"/>
      <c r="I24" s="399"/>
      <c r="J24" s="188"/>
      <c r="K24" s="188"/>
      <c r="L24" s="188"/>
      <c r="M24" s="260"/>
    </row>
    <row r="25" spans="1:14" ht="30" customHeight="1" x14ac:dyDescent="0.25">
      <c r="A25" s="135"/>
      <c r="B25" s="139">
        <v>3</v>
      </c>
      <c r="C25" s="632"/>
      <c r="D25" s="632"/>
      <c r="E25" s="632"/>
      <c r="F25" s="632"/>
      <c r="G25" s="399"/>
      <c r="H25" s="399"/>
      <c r="I25" s="399"/>
      <c r="J25" s="188"/>
      <c r="K25" s="188"/>
      <c r="L25" s="188"/>
      <c r="M25" s="260"/>
    </row>
    <row r="26" spans="1:14" ht="30" customHeight="1" thickBot="1" x14ac:dyDescent="0.3">
      <c r="A26" s="136"/>
      <c r="B26" s="140">
        <v>4</v>
      </c>
      <c r="C26" s="630"/>
      <c r="D26" s="630"/>
      <c r="E26" s="630"/>
      <c r="F26" s="630"/>
      <c r="G26" s="631"/>
      <c r="H26" s="631"/>
      <c r="I26" s="631"/>
      <c r="J26" s="242"/>
      <c r="K26" s="242"/>
      <c r="L26" s="242"/>
      <c r="M26" s="261"/>
    </row>
    <row r="27" spans="1:14" ht="21.95" customHeight="1" thickBot="1" x14ac:dyDescent="0.3">
      <c r="A27" s="28"/>
      <c r="B27" s="3"/>
      <c r="C27" s="29"/>
      <c r="D27" s="29"/>
      <c r="E27" s="29"/>
      <c r="F27" s="29"/>
      <c r="G27" s="30"/>
      <c r="H27" s="30"/>
      <c r="I27" s="4" t="s">
        <v>81</v>
      </c>
      <c r="J27" s="646">
        <f>SUM(J23:M26)</f>
        <v>0</v>
      </c>
      <c r="K27" s="646"/>
      <c r="L27" s="646"/>
      <c r="M27" s="647"/>
    </row>
    <row r="28" spans="1:14" ht="15.75" thickBot="1" x14ac:dyDescent="0.3">
      <c r="B28" s="32"/>
    </row>
    <row r="29" spans="1:14" ht="18.75" x14ac:dyDescent="0.25">
      <c r="A29" s="252" t="s">
        <v>36</v>
      </c>
      <c r="B29" s="653" t="s">
        <v>210</v>
      </c>
      <c r="C29" s="653"/>
      <c r="D29" s="653"/>
      <c r="E29" s="653"/>
      <c r="F29" s="653"/>
      <c r="G29" s="653"/>
      <c r="H29" s="653"/>
      <c r="I29" s="653"/>
      <c r="J29" s="236"/>
      <c r="K29" s="236"/>
      <c r="L29" s="236"/>
      <c r="M29" s="237"/>
    </row>
    <row r="30" spans="1:14" x14ac:dyDescent="0.25">
      <c r="A30" s="135"/>
      <c r="B30" s="12" t="s">
        <v>7</v>
      </c>
      <c r="C30" s="641" t="s">
        <v>209</v>
      </c>
      <c r="D30" s="641"/>
      <c r="E30" s="641"/>
      <c r="F30" s="641"/>
      <c r="G30" s="641" t="s">
        <v>79</v>
      </c>
      <c r="H30" s="641"/>
      <c r="I30" s="641"/>
      <c r="J30" s="196">
        <v>0</v>
      </c>
      <c r="K30" s="196">
        <v>1</v>
      </c>
      <c r="L30" s="196">
        <v>2</v>
      </c>
      <c r="M30" s="197">
        <v>3</v>
      </c>
      <c r="N30" s="2"/>
    </row>
    <row r="31" spans="1:14" ht="30" customHeight="1" x14ac:dyDescent="0.25">
      <c r="A31" s="135"/>
      <c r="B31" s="139">
        <v>1</v>
      </c>
      <c r="C31" s="632"/>
      <c r="D31" s="632"/>
      <c r="E31" s="632"/>
      <c r="F31" s="632"/>
      <c r="G31" s="399"/>
      <c r="H31" s="399"/>
      <c r="I31" s="399"/>
      <c r="J31" s="188"/>
      <c r="K31" s="188"/>
      <c r="L31" s="188"/>
      <c r="M31" s="260"/>
    </row>
    <row r="32" spans="1:14" ht="30" customHeight="1" x14ac:dyDescent="0.25">
      <c r="A32" s="135"/>
      <c r="B32" s="139">
        <v>2</v>
      </c>
      <c r="C32" s="632"/>
      <c r="D32" s="632"/>
      <c r="E32" s="632"/>
      <c r="F32" s="632"/>
      <c r="G32" s="399"/>
      <c r="H32" s="399"/>
      <c r="I32" s="399"/>
      <c r="J32" s="188"/>
      <c r="K32" s="188"/>
      <c r="L32" s="188"/>
      <c r="M32" s="260"/>
    </row>
    <row r="33" spans="1:14" ht="30" customHeight="1" x14ac:dyDescent="0.25">
      <c r="A33" s="135"/>
      <c r="B33" s="139">
        <v>3</v>
      </c>
      <c r="C33" s="632"/>
      <c r="D33" s="632"/>
      <c r="E33" s="632"/>
      <c r="F33" s="632"/>
      <c r="G33" s="399"/>
      <c r="H33" s="399"/>
      <c r="I33" s="399"/>
      <c r="J33" s="188"/>
      <c r="K33" s="188"/>
      <c r="L33" s="188"/>
      <c r="M33" s="260"/>
    </row>
    <row r="34" spans="1:14" ht="30" customHeight="1" x14ac:dyDescent="0.25">
      <c r="A34" s="135"/>
      <c r="B34" s="139">
        <v>4</v>
      </c>
      <c r="C34" s="632"/>
      <c r="D34" s="632"/>
      <c r="E34" s="632"/>
      <c r="F34" s="632"/>
      <c r="G34" s="399"/>
      <c r="H34" s="399"/>
      <c r="I34" s="399"/>
      <c r="J34" s="188"/>
      <c r="K34" s="188"/>
      <c r="L34" s="188"/>
      <c r="M34" s="260"/>
    </row>
    <row r="35" spans="1:14" ht="30" customHeight="1" x14ac:dyDescent="0.25">
      <c r="A35" s="105"/>
      <c r="B35" s="139">
        <v>5</v>
      </c>
      <c r="C35" s="632"/>
      <c r="D35" s="632"/>
      <c r="E35" s="632"/>
      <c r="F35" s="632"/>
      <c r="G35" s="399"/>
      <c r="H35" s="399"/>
      <c r="I35" s="399"/>
      <c r="J35" s="188"/>
      <c r="K35" s="188"/>
      <c r="L35" s="188"/>
      <c r="M35" s="260"/>
    </row>
    <row r="36" spans="1:14" ht="30" customHeight="1" x14ac:dyDescent="0.25">
      <c r="A36" s="135"/>
      <c r="B36" s="139">
        <v>6</v>
      </c>
      <c r="C36" s="632"/>
      <c r="D36" s="632"/>
      <c r="E36" s="632"/>
      <c r="F36" s="632"/>
      <c r="G36" s="399"/>
      <c r="H36" s="399"/>
      <c r="I36" s="399"/>
      <c r="J36" s="188"/>
      <c r="K36" s="188"/>
      <c r="L36" s="188"/>
      <c r="M36" s="260"/>
    </row>
    <row r="37" spans="1:14" ht="30" customHeight="1" x14ac:dyDescent="0.25">
      <c r="A37" s="135"/>
      <c r="B37" s="139">
        <v>7</v>
      </c>
      <c r="C37" s="632"/>
      <c r="D37" s="632"/>
      <c r="E37" s="632"/>
      <c r="F37" s="632"/>
      <c r="G37" s="399"/>
      <c r="H37" s="399"/>
      <c r="I37" s="399"/>
      <c r="J37" s="188"/>
      <c r="K37" s="188"/>
      <c r="L37" s="188"/>
      <c r="M37" s="260"/>
    </row>
    <row r="38" spans="1:14" ht="30" customHeight="1" x14ac:dyDescent="0.25">
      <c r="A38" s="135"/>
      <c r="B38" s="139">
        <v>8</v>
      </c>
      <c r="C38" s="632"/>
      <c r="D38" s="632"/>
      <c r="E38" s="632"/>
      <c r="F38" s="632"/>
      <c r="G38" s="399"/>
      <c r="H38" s="399"/>
      <c r="I38" s="399"/>
      <c r="J38" s="188"/>
      <c r="K38" s="188"/>
      <c r="L38" s="188"/>
      <c r="M38" s="260"/>
    </row>
    <row r="39" spans="1:14" ht="30" customHeight="1" x14ac:dyDescent="0.25">
      <c r="A39" s="105"/>
      <c r="B39" s="139">
        <v>9</v>
      </c>
      <c r="C39" s="632"/>
      <c r="D39" s="632"/>
      <c r="E39" s="632"/>
      <c r="F39" s="632"/>
      <c r="G39" s="399"/>
      <c r="H39" s="399"/>
      <c r="I39" s="399"/>
      <c r="J39" s="188"/>
      <c r="K39" s="188"/>
      <c r="L39" s="188"/>
      <c r="M39" s="260"/>
    </row>
    <row r="40" spans="1:14" ht="30" customHeight="1" thickBot="1" x14ac:dyDescent="0.3">
      <c r="A40" s="136"/>
      <c r="B40" s="140">
        <v>10</v>
      </c>
      <c r="C40" s="630"/>
      <c r="D40" s="630"/>
      <c r="E40" s="630"/>
      <c r="F40" s="630"/>
      <c r="G40" s="631"/>
      <c r="H40" s="631"/>
      <c r="I40" s="631"/>
      <c r="J40" s="242"/>
      <c r="K40" s="242"/>
      <c r="L40" s="242"/>
      <c r="M40" s="261"/>
    </row>
    <row r="41" spans="1:14" ht="21.95" customHeight="1" thickBot="1" x14ac:dyDescent="0.3">
      <c r="A41" s="28"/>
      <c r="B41" s="3"/>
      <c r="C41" s="29"/>
      <c r="D41" s="29"/>
      <c r="E41" s="29"/>
      <c r="F41" s="29"/>
      <c r="G41" s="30"/>
      <c r="H41" s="30"/>
      <c r="I41" s="4" t="s">
        <v>81</v>
      </c>
      <c r="J41" s="644">
        <f>SUM(J31:M40)</f>
        <v>0</v>
      </c>
      <c r="K41" s="644"/>
      <c r="L41" s="644"/>
      <c r="M41" s="645"/>
    </row>
    <row r="42" spans="1:14" ht="15.75" thickBot="1" x14ac:dyDescent="0.3">
      <c r="B42" s="32"/>
    </row>
    <row r="43" spans="1:14" ht="18.75" x14ac:dyDescent="0.25">
      <c r="A43" s="252" t="s">
        <v>37</v>
      </c>
      <c r="B43" s="653" t="s">
        <v>220</v>
      </c>
      <c r="C43" s="653"/>
      <c r="D43" s="653"/>
      <c r="E43" s="653"/>
      <c r="F43" s="653"/>
      <c r="G43" s="653"/>
      <c r="H43" s="653"/>
      <c r="I43" s="653"/>
      <c r="J43" s="236"/>
      <c r="K43" s="236"/>
      <c r="L43" s="236"/>
      <c r="M43" s="237"/>
    </row>
    <row r="44" spans="1:14" x14ac:dyDescent="0.25">
      <c r="A44" s="135"/>
      <c r="B44" s="12" t="s">
        <v>7</v>
      </c>
      <c r="C44" s="641" t="s">
        <v>209</v>
      </c>
      <c r="D44" s="641"/>
      <c r="E44" s="641"/>
      <c r="F44" s="641"/>
      <c r="G44" s="641" t="s">
        <v>79</v>
      </c>
      <c r="H44" s="641"/>
      <c r="I44" s="641"/>
      <c r="J44" s="196">
        <v>0</v>
      </c>
      <c r="K44" s="196">
        <v>1</v>
      </c>
      <c r="L44" s="196">
        <v>2</v>
      </c>
      <c r="M44" s="197">
        <v>3</v>
      </c>
      <c r="N44" s="2"/>
    </row>
    <row r="45" spans="1:14" ht="30" customHeight="1" x14ac:dyDescent="0.25">
      <c r="A45" s="135"/>
      <c r="B45" s="139">
        <v>1</v>
      </c>
      <c r="C45" s="632"/>
      <c r="D45" s="632"/>
      <c r="E45" s="632"/>
      <c r="F45" s="632"/>
      <c r="G45" s="399"/>
      <c r="H45" s="399"/>
      <c r="I45" s="399"/>
      <c r="J45" s="188"/>
      <c r="K45" s="188"/>
      <c r="L45" s="188"/>
      <c r="M45" s="260"/>
    </row>
    <row r="46" spans="1:14" ht="30" customHeight="1" x14ac:dyDescent="0.25">
      <c r="A46" s="135"/>
      <c r="B46" s="139">
        <v>2</v>
      </c>
      <c r="C46" s="632"/>
      <c r="D46" s="632"/>
      <c r="E46" s="632"/>
      <c r="F46" s="632"/>
      <c r="G46" s="399"/>
      <c r="H46" s="399"/>
      <c r="I46" s="399"/>
      <c r="J46" s="188"/>
      <c r="K46" s="188"/>
      <c r="L46" s="188"/>
      <c r="M46" s="260"/>
    </row>
    <row r="47" spans="1:14" ht="30" customHeight="1" x14ac:dyDescent="0.25">
      <c r="A47" s="135"/>
      <c r="B47" s="139">
        <v>3</v>
      </c>
      <c r="C47" s="632"/>
      <c r="D47" s="632"/>
      <c r="E47" s="632"/>
      <c r="F47" s="632"/>
      <c r="G47" s="399"/>
      <c r="H47" s="399"/>
      <c r="I47" s="399"/>
      <c r="J47" s="188"/>
      <c r="K47" s="188"/>
      <c r="L47" s="188"/>
      <c r="M47" s="260"/>
    </row>
    <row r="48" spans="1:14" ht="30" customHeight="1" thickBot="1" x14ac:dyDescent="0.3">
      <c r="A48" s="136"/>
      <c r="B48" s="140">
        <v>4</v>
      </c>
      <c r="C48" s="630"/>
      <c r="D48" s="630"/>
      <c r="E48" s="630"/>
      <c r="F48" s="630"/>
      <c r="G48" s="631"/>
      <c r="H48" s="631"/>
      <c r="I48" s="631"/>
      <c r="J48" s="242"/>
      <c r="K48" s="242"/>
      <c r="L48" s="242"/>
      <c r="M48" s="261"/>
    </row>
    <row r="49" spans="1:14" ht="21.95" customHeight="1" thickBot="1" x14ac:dyDescent="0.3">
      <c r="A49" s="28"/>
      <c r="B49" s="3"/>
      <c r="C49" s="29"/>
      <c r="D49" s="29"/>
      <c r="E49" s="29"/>
      <c r="F49" s="29"/>
      <c r="G49" s="30"/>
      <c r="H49" s="30"/>
      <c r="I49" s="4" t="s">
        <v>81</v>
      </c>
      <c r="J49" s="642">
        <f>SUM(J45:M48)</f>
        <v>0</v>
      </c>
      <c r="K49" s="642"/>
      <c r="L49" s="642"/>
      <c r="M49" s="643"/>
    </row>
    <row r="50" spans="1:14" ht="21.95" customHeight="1" thickBot="1" x14ac:dyDescent="0.3">
      <c r="A50" s="28"/>
      <c r="B50" s="3"/>
      <c r="C50" s="29"/>
      <c r="D50" s="29"/>
      <c r="E50" s="29"/>
      <c r="F50" s="29"/>
      <c r="G50" s="30"/>
      <c r="H50" s="30"/>
      <c r="I50" s="13"/>
      <c r="J50" s="5"/>
      <c r="K50" s="5"/>
      <c r="L50" s="5"/>
      <c r="M50" s="5"/>
    </row>
    <row r="51" spans="1:14" ht="21.95" customHeight="1" x14ac:dyDescent="0.25">
      <c r="A51" s="28"/>
      <c r="B51" s="3"/>
      <c r="C51" s="29"/>
      <c r="D51" s="29"/>
      <c r="E51" s="29"/>
      <c r="F51" s="29"/>
      <c r="G51" s="30"/>
      <c r="H51" s="30"/>
      <c r="I51" s="633" t="s">
        <v>219</v>
      </c>
      <c r="J51" s="634"/>
      <c r="K51" s="634"/>
      <c r="L51" s="634"/>
      <c r="M51" s="635"/>
    </row>
    <row r="52" spans="1:14" ht="21.75" customHeight="1" thickBot="1" x14ac:dyDescent="0.3">
      <c r="A52" s="28"/>
      <c r="B52" s="3"/>
      <c r="C52" s="29"/>
      <c r="D52" s="29"/>
      <c r="E52" s="29"/>
      <c r="F52" s="29"/>
      <c r="G52" s="30"/>
      <c r="H52" s="30"/>
      <c r="I52" s="14"/>
      <c r="J52" s="636">
        <f>SUM(J18,J27,J41,J49)</f>
        <v>0</v>
      </c>
      <c r="K52" s="636"/>
      <c r="L52" s="636"/>
      <c r="M52" s="637"/>
    </row>
    <row r="53" spans="1:14" ht="21.75" thickBot="1" x14ac:dyDescent="0.4">
      <c r="A53" s="23">
        <v>1.2</v>
      </c>
      <c r="B53" s="24" t="s">
        <v>216</v>
      </c>
    </row>
    <row r="54" spans="1:14" ht="18.75" x14ac:dyDescent="0.3">
      <c r="A54" s="132"/>
      <c r="B54" s="638"/>
      <c r="C54" s="639"/>
      <c r="D54" s="639"/>
      <c r="E54" s="639"/>
      <c r="F54" s="639"/>
      <c r="G54" s="639"/>
      <c r="H54" s="639"/>
      <c r="I54" s="639"/>
      <c r="J54" s="236"/>
      <c r="K54" s="236"/>
      <c r="L54" s="236"/>
      <c r="M54" s="237"/>
    </row>
    <row r="55" spans="1:14" x14ac:dyDescent="0.25">
      <c r="A55" s="135"/>
      <c r="B55" s="12" t="s">
        <v>7</v>
      </c>
      <c r="C55" s="641" t="s">
        <v>211</v>
      </c>
      <c r="D55" s="641"/>
      <c r="E55" s="641"/>
      <c r="F55" s="641"/>
      <c r="G55" s="641" t="s">
        <v>79</v>
      </c>
      <c r="H55" s="641"/>
      <c r="I55" s="641"/>
      <c r="J55" s="196">
        <v>0</v>
      </c>
      <c r="K55" s="196"/>
      <c r="L55" s="196">
        <v>2</v>
      </c>
      <c r="M55" s="197"/>
      <c r="N55" s="2"/>
    </row>
    <row r="56" spans="1:14" ht="30" customHeight="1" x14ac:dyDescent="0.25">
      <c r="A56" s="135"/>
      <c r="B56" s="139">
        <v>1</v>
      </c>
      <c r="C56" s="632"/>
      <c r="D56" s="632"/>
      <c r="E56" s="632"/>
      <c r="F56" s="632"/>
      <c r="G56" s="399"/>
      <c r="H56" s="399"/>
      <c r="I56" s="399"/>
      <c r="J56" s="188"/>
      <c r="K56" s="262"/>
      <c r="L56" s="188"/>
      <c r="M56" s="264"/>
    </row>
    <row r="57" spans="1:14" ht="30" customHeight="1" x14ac:dyDescent="0.25">
      <c r="A57" s="135"/>
      <c r="B57" s="139">
        <v>2</v>
      </c>
      <c r="C57" s="632"/>
      <c r="D57" s="632"/>
      <c r="E57" s="632"/>
      <c r="F57" s="632"/>
      <c r="G57" s="399"/>
      <c r="H57" s="399"/>
      <c r="I57" s="399"/>
      <c r="J57" s="188"/>
      <c r="K57" s="262"/>
      <c r="L57" s="188"/>
      <c r="M57" s="264"/>
    </row>
    <row r="58" spans="1:14" ht="30" customHeight="1" x14ac:dyDescent="0.25">
      <c r="A58" s="135"/>
      <c r="B58" s="139">
        <v>3</v>
      </c>
      <c r="C58" s="632"/>
      <c r="D58" s="632"/>
      <c r="E58" s="632"/>
      <c r="F58" s="632"/>
      <c r="G58" s="399"/>
      <c r="H58" s="399"/>
      <c r="I58" s="399"/>
      <c r="J58" s="188"/>
      <c r="K58" s="262"/>
      <c r="L58" s="188"/>
      <c r="M58" s="264"/>
    </row>
    <row r="59" spans="1:14" ht="30" customHeight="1" x14ac:dyDescent="0.25">
      <c r="A59" s="135"/>
      <c r="B59" s="139">
        <v>4</v>
      </c>
      <c r="C59" s="632"/>
      <c r="D59" s="632"/>
      <c r="E59" s="632"/>
      <c r="F59" s="632"/>
      <c r="G59" s="399"/>
      <c r="H59" s="399"/>
      <c r="I59" s="399"/>
      <c r="J59" s="188"/>
      <c r="K59" s="262"/>
      <c r="L59" s="188"/>
      <c r="M59" s="264"/>
    </row>
    <row r="60" spans="1:14" ht="30" customHeight="1" thickBot="1" x14ac:dyDescent="0.3">
      <c r="A60" s="136"/>
      <c r="B60" s="140">
        <v>5</v>
      </c>
      <c r="C60" s="630"/>
      <c r="D60" s="630"/>
      <c r="E60" s="630"/>
      <c r="F60" s="630"/>
      <c r="G60" s="631"/>
      <c r="H60" s="631"/>
      <c r="I60" s="631"/>
      <c r="J60" s="242"/>
      <c r="K60" s="263"/>
      <c r="L60" s="242"/>
      <c r="M60" s="265"/>
    </row>
    <row r="61" spans="1:14" ht="21.75" customHeight="1" thickBot="1" x14ac:dyDescent="0.3">
      <c r="A61" s="28"/>
      <c r="B61" s="3"/>
      <c r="C61" s="29"/>
      <c r="D61" s="29"/>
      <c r="E61" s="29"/>
      <c r="F61" s="29"/>
      <c r="G61" s="11"/>
      <c r="H61" s="11"/>
      <c r="I61" s="4" t="s">
        <v>81</v>
      </c>
      <c r="J61" s="654">
        <f>SUM(J56:M60)</f>
        <v>0</v>
      </c>
      <c r="K61" s="654"/>
      <c r="L61" s="654"/>
      <c r="M61" s="655"/>
    </row>
    <row r="62" spans="1:14" ht="15.75" thickBot="1" x14ac:dyDescent="0.3">
      <c r="B62" s="32"/>
    </row>
    <row r="63" spans="1:14" x14ac:dyDescent="0.25">
      <c r="B63" s="32"/>
      <c r="I63" s="633" t="s">
        <v>218</v>
      </c>
      <c r="J63" s="634"/>
      <c r="K63" s="634"/>
      <c r="L63" s="634"/>
      <c r="M63" s="635"/>
    </row>
    <row r="64" spans="1:14" ht="15.75" thickBot="1" x14ac:dyDescent="0.3">
      <c r="B64" s="32"/>
      <c r="I64" s="14"/>
      <c r="J64" s="636">
        <f>P_MK_Erreicht</f>
        <v>0</v>
      </c>
      <c r="K64" s="636"/>
      <c r="L64" s="636"/>
      <c r="M64" s="637"/>
    </row>
    <row r="65" spans="1:14" ht="21.75" thickBot="1" x14ac:dyDescent="0.4">
      <c r="A65" s="23">
        <v>1.3</v>
      </c>
      <c r="B65" s="24" t="s">
        <v>217</v>
      </c>
    </row>
    <row r="66" spans="1:14" ht="18.75" x14ac:dyDescent="0.3">
      <c r="A66" s="132"/>
      <c r="B66" s="638"/>
      <c r="C66" s="639"/>
      <c r="D66" s="639"/>
      <c r="E66" s="639"/>
      <c r="F66" s="639"/>
      <c r="G66" s="639"/>
      <c r="H66" s="639"/>
      <c r="I66" s="640"/>
      <c r="J66" s="133"/>
      <c r="K66" s="133"/>
      <c r="L66" s="133"/>
      <c r="M66" s="134"/>
    </row>
    <row r="67" spans="1:14" x14ac:dyDescent="0.25">
      <c r="A67" s="135"/>
      <c r="B67" s="12" t="s">
        <v>7</v>
      </c>
      <c r="C67" s="641" t="s">
        <v>211</v>
      </c>
      <c r="D67" s="641"/>
      <c r="E67" s="641"/>
      <c r="F67" s="641"/>
      <c r="G67" s="641" t="s">
        <v>79</v>
      </c>
      <c r="H67" s="641"/>
      <c r="I67" s="641"/>
      <c r="J67" s="196">
        <v>0</v>
      </c>
      <c r="K67" s="196"/>
      <c r="L67" s="196">
        <v>2</v>
      </c>
      <c r="M67" s="197"/>
      <c r="N67" s="2"/>
    </row>
    <row r="68" spans="1:14" ht="30" customHeight="1" x14ac:dyDescent="0.25">
      <c r="A68" s="135"/>
      <c r="B68" s="139">
        <v>1</v>
      </c>
      <c r="C68" s="632"/>
      <c r="D68" s="632"/>
      <c r="E68" s="632"/>
      <c r="F68" s="632"/>
      <c r="G68" s="399"/>
      <c r="H68" s="399"/>
      <c r="I68" s="399"/>
      <c r="J68" s="188"/>
      <c r="K68" s="262"/>
      <c r="L68" s="188"/>
      <c r="M68" s="264"/>
    </row>
    <row r="69" spans="1:14" ht="30" customHeight="1" x14ac:dyDescent="0.25">
      <c r="A69" s="135"/>
      <c r="B69" s="139">
        <v>2</v>
      </c>
      <c r="C69" s="632"/>
      <c r="D69" s="632"/>
      <c r="E69" s="632"/>
      <c r="F69" s="632"/>
      <c r="G69" s="399"/>
      <c r="H69" s="399"/>
      <c r="I69" s="399"/>
      <c r="J69" s="188"/>
      <c r="K69" s="262"/>
      <c r="L69" s="188"/>
      <c r="M69" s="264"/>
    </row>
    <row r="70" spans="1:14" ht="30" customHeight="1" x14ac:dyDescent="0.25">
      <c r="A70" s="135"/>
      <c r="B70" s="139">
        <v>3</v>
      </c>
      <c r="C70" s="632"/>
      <c r="D70" s="632"/>
      <c r="E70" s="632"/>
      <c r="F70" s="632"/>
      <c r="G70" s="399"/>
      <c r="H70" s="399"/>
      <c r="I70" s="399"/>
      <c r="J70" s="188"/>
      <c r="K70" s="262"/>
      <c r="L70" s="188"/>
      <c r="M70" s="264"/>
    </row>
    <row r="71" spans="1:14" ht="30" customHeight="1" x14ac:dyDescent="0.25">
      <c r="A71" s="135"/>
      <c r="B71" s="139">
        <v>4</v>
      </c>
      <c r="C71" s="632"/>
      <c r="D71" s="632"/>
      <c r="E71" s="632"/>
      <c r="F71" s="632"/>
      <c r="G71" s="399"/>
      <c r="H71" s="399"/>
      <c r="I71" s="399"/>
      <c r="J71" s="188"/>
      <c r="K71" s="262"/>
      <c r="L71" s="188"/>
      <c r="M71" s="264"/>
    </row>
    <row r="72" spans="1:14" ht="30" customHeight="1" thickBot="1" x14ac:dyDescent="0.3">
      <c r="A72" s="136"/>
      <c r="B72" s="140">
        <v>5</v>
      </c>
      <c r="C72" s="630"/>
      <c r="D72" s="630"/>
      <c r="E72" s="630"/>
      <c r="F72" s="630"/>
      <c r="G72" s="631"/>
      <c r="H72" s="631"/>
      <c r="I72" s="631"/>
      <c r="J72" s="242"/>
      <c r="K72" s="263"/>
      <c r="L72" s="242"/>
      <c r="M72" s="265"/>
    </row>
    <row r="73" spans="1:14" ht="21.75" customHeight="1" thickBot="1" x14ac:dyDescent="0.3">
      <c r="A73" s="28"/>
      <c r="B73" s="3"/>
      <c r="C73" s="29"/>
      <c r="D73" s="29"/>
      <c r="E73" s="29"/>
      <c r="F73" s="29"/>
      <c r="G73" s="11"/>
      <c r="H73" s="11"/>
      <c r="I73" s="4" t="s">
        <v>81</v>
      </c>
      <c r="J73" s="654">
        <f>SUM(J68:M72)</f>
        <v>0</v>
      </c>
      <c r="K73" s="654"/>
      <c r="L73" s="654"/>
      <c r="M73" s="655"/>
    </row>
    <row r="74" spans="1:14" ht="15.75" thickBot="1" x14ac:dyDescent="0.3">
      <c r="B74" s="32"/>
    </row>
    <row r="75" spans="1:14" x14ac:dyDescent="0.25">
      <c r="B75" s="32"/>
      <c r="I75" s="633" t="s">
        <v>224</v>
      </c>
      <c r="J75" s="634"/>
      <c r="K75" s="634"/>
      <c r="L75" s="634"/>
      <c r="M75" s="635"/>
    </row>
    <row r="76" spans="1:14" ht="15.75" thickBot="1" x14ac:dyDescent="0.3">
      <c r="B76" s="32"/>
      <c r="I76" s="14"/>
      <c r="J76" s="636">
        <f>P_SK_Erreicht</f>
        <v>0</v>
      </c>
      <c r="K76" s="636"/>
      <c r="L76" s="636"/>
      <c r="M76" s="637"/>
    </row>
    <row r="77" spans="1:14" x14ac:dyDescent="0.25">
      <c r="B77" s="32"/>
    </row>
    <row r="78" spans="1:14" x14ac:dyDescent="0.25">
      <c r="B78" s="32"/>
    </row>
    <row r="79" spans="1:14" x14ac:dyDescent="0.25">
      <c r="B79" s="32"/>
    </row>
    <row r="80" spans="1:14" x14ac:dyDescent="0.25">
      <c r="B80" s="32"/>
    </row>
    <row r="81" spans="2:2" x14ac:dyDescent="0.25">
      <c r="B81" s="32"/>
    </row>
    <row r="82" spans="2:2" x14ac:dyDescent="0.25">
      <c r="B82" s="32"/>
    </row>
    <row r="83" spans="2:2" x14ac:dyDescent="0.25">
      <c r="B83" s="32"/>
    </row>
    <row r="84" spans="2:2" x14ac:dyDescent="0.25">
      <c r="B84" s="32"/>
    </row>
    <row r="85" spans="2:2" x14ac:dyDescent="0.25">
      <c r="B85" s="32"/>
    </row>
    <row r="86" spans="2:2" x14ac:dyDescent="0.25">
      <c r="B86" s="32"/>
    </row>
    <row r="87" spans="2:2" x14ac:dyDescent="0.25">
      <c r="B87" s="32"/>
    </row>
    <row r="88" spans="2:2" x14ac:dyDescent="0.25">
      <c r="B88" s="32"/>
    </row>
    <row r="89" spans="2:2" x14ac:dyDescent="0.25">
      <c r="B89" s="32"/>
    </row>
    <row r="90" spans="2:2" x14ac:dyDescent="0.25">
      <c r="B90" s="32"/>
    </row>
    <row r="91" spans="2:2" x14ac:dyDescent="0.25">
      <c r="B91" s="32"/>
    </row>
    <row r="92" spans="2:2" x14ac:dyDescent="0.25">
      <c r="B92" s="32"/>
    </row>
    <row r="93" spans="2:2" x14ac:dyDescent="0.25">
      <c r="B93" s="32"/>
    </row>
    <row r="94" spans="2:2" x14ac:dyDescent="0.25">
      <c r="B94" s="32"/>
    </row>
    <row r="95" spans="2:2" x14ac:dyDescent="0.25">
      <c r="B95" s="32"/>
    </row>
  </sheetData>
  <sheetProtection algorithmName="SHA-512" hashValue="NP3D5eGoyGW0BtILMnI4Ao7w62CAhyBbLAgtBrqbePYNvqrzmBVmYmFPOLh/6NBpmjyqahtzN34JVit4dJnD7w==" saltValue="rAit6+O7lHcDvNJE4CRS/w==" spinCount="100000" sheet="1" objects="1" scenarios="1"/>
  <dataConsolidate/>
  <mergeCells count="102">
    <mergeCell ref="B12:I12"/>
    <mergeCell ref="B21:I21"/>
    <mergeCell ref="B29:I29"/>
    <mergeCell ref="B43:I43"/>
    <mergeCell ref="B54:I54"/>
    <mergeCell ref="J61:M61"/>
    <mergeCell ref="J73:M73"/>
    <mergeCell ref="A1:F1"/>
    <mergeCell ref="J3:M3"/>
    <mergeCell ref="D8:M8"/>
    <mergeCell ref="J6:M6"/>
    <mergeCell ref="J5:M5"/>
    <mergeCell ref="J4:M4"/>
    <mergeCell ref="J1:L1"/>
    <mergeCell ref="C32:F32"/>
    <mergeCell ref="G32:I32"/>
    <mergeCell ref="C33:F33"/>
    <mergeCell ref="J11:M11"/>
    <mergeCell ref="C13:F13"/>
    <mergeCell ref="G13:I13"/>
    <mergeCell ref="C17:F17"/>
    <mergeCell ref="G17:I17"/>
    <mergeCell ref="C14:F14"/>
    <mergeCell ref="G14:I14"/>
    <mergeCell ref="C15:F15"/>
    <mergeCell ref="G15:I15"/>
    <mergeCell ref="C16:F16"/>
    <mergeCell ref="G16:I16"/>
    <mergeCell ref="J18:M18"/>
    <mergeCell ref="C23:F23"/>
    <mergeCell ref="G23:I23"/>
    <mergeCell ref="C24:F24"/>
    <mergeCell ref="G24:I24"/>
    <mergeCell ref="C22:F22"/>
    <mergeCell ref="G22:I22"/>
    <mergeCell ref="C25:F25"/>
    <mergeCell ref="G25:I25"/>
    <mergeCell ref="C36:F36"/>
    <mergeCell ref="G36:I36"/>
    <mergeCell ref="C26:F26"/>
    <mergeCell ref="G26:I26"/>
    <mergeCell ref="G33:I33"/>
    <mergeCell ref="C34:F34"/>
    <mergeCell ref="G34:I34"/>
    <mergeCell ref="C35:F35"/>
    <mergeCell ref="G35:I35"/>
    <mergeCell ref="J41:M41"/>
    <mergeCell ref="J27:M27"/>
    <mergeCell ref="C30:F30"/>
    <mergeCell ref="G30:I30"/>
    <mergeCell ref="C31:F31"/>
    <mergeCell ref="G31:I31"/>
    <mergeCell ref="C37:F37"/>
    <mergeCell ref="G37:I37"/>
    <mergeCell ref="C38:F38"/>
    <mergeCell ref="G38:I38"/>
    <mergeCell ref="C39:F39"/>
    <mergeCell ref="G39:I39"/>
    <mergeCell ref="C40:F40"/>
    <mergeCell ref="G40:I40"/>
    <mergeCell ref="G68:I68"/>
    <mergeCell ref="C56:F56"/>
    <mergeCell ref="G56:I56"/>
    <mergeCell ref="C44:F44"/>
    <mergeCell ref="G44:I44"/>
    <mergeCell ref="C55:F55"/>
    <mergeCell ref="G55:I55"/>
    <mergeCell ref="C46:F46"/>
    <mergeCell ref="G46:I46"/>
    <mergeCell ref="C47:F47"/>
    <mergeCell ref="G47:I47"/>
    <mergeCell ref="C45:F45"/>
    <mergeCell ref="G45:I45"/>
    <mergeCell ref="I51:M51"/>
    <mergeCell ref="J52:M52"/>
    <mergeCell ref="C48:F48"/>
    <mergeCell ref="G48:I48"/>
    <mergeCell ref="J49:M49"/>
    <mergeCell ref="C72:F72"/>
    <mergeCell ref="G72:I72"/>
    <mergeCell ref="C70:F70"/>
    <mergeCell ref="G70:I70"/>
    <mergeCell ref="C71:F71"/>
    <mergeCell ref="G71:I71"/>
    <mergeCell ref="I75:M75"/>
    <mergeCell ref="J76:M76"/>
    <mergeCell ref="C57:F57"/>
    <mergeCell ref="G57:I57"/>
    <mergeCell ref="C58:F58"/>
    <mergeCell ref="G58:I58"/>
    <mergeCell ref="C69:F69"/>
    <mergeCell ref="G69:I69"/>
    <mergeCell ref="C59:F59"/>
    <mergeCell ref="G59:I59"/>
    <mergeCell ref="B66:I66"/>
    <mergeCell ref="I63:M63"/>
    <mergeCell ref="J64:M64"/>
    <mergeCell ref="C60:F60"/>
    <mergeCell ref="G60:I60"/>
    <mergeCell ref="C67:F67"/>
    <mergeCell ref="G67:I67"/>
    <mergeCell ref="C68:F68"/>
  </mergeCells>
  <dataValidations count="6">
    <dataValidation type="list" allowBlank="1" showInputMessage="1" showErrorMessage="1" sqref="C27:F27 C61:F61 C14:F19 C41:F41 C49:F52 C73:F73">
      <formula1>HK_1</formula1>
    </dataValidation>
    <dataValidation type="list" allowBlank="1" showInputMessage="1" showErrorMessage="1" sqref="C23:F26">
      <formula1>HK_2</formula1>
    </dataValidation>
    <dataValidation type="list" allowBlank="1" showInputMessage="1" showErrorMessage="1" sqref="C31:F40">
      <formula1>HK_3</formula1>
    </dataValidation>
    <dataValidation type="list" allowBlank="1" showInputMessage="1" showErrorMessage="1" sqref="C56:F60">
      <formula1>MK_1</formula1>
    </dataValidation>
    <dataValidation type="list" allowBlank="1" showInputMessage="1" showErrorMessage="1" sqref="C68:F72">
      <formula1>SK_1</formula1>
    </dataValidation>
    <dataValidation type="list" allowBlank="1" showInputMessage="1" showErrorMessage="1" sqref="C45:F48">
      <formula1>HK_4</formula1>
    </dataValidation>
  </dataValidations>
  <pageMargins left="0.7" right="0.7" top="0.78740157499999996" bottom="0.78740157499999996" header="0.3" footer="0.3"/>
  <pageSetup paperSize="9" scale="67" orientation="portrait" r:id="rId1"/>
  <headerFooter>
    <oddFooter>&amp;R&amp;8&amp;P/&amp;N</oddFooter>
  </headerFooter>
  <rowBreaks count="1" manualBreakCount="1">
    <brk id="42" max="12" man="1"/>
  </rowBreaks>
  <colBreaks count="1" manualBreakCount="1">
    <brk id="13" max="1048575"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1:O44"/>
  <sheetViews>
    <sheetView zoomScaleNormal="100" workbookViewId="0">
      <selection activeCell="M10" sqref="M10"/>
    </sheetView>
  </sheetViews>
  <sheetFormatPr baseColWidth="10" defaultColWidth="10.7109375" defaultRowHeight="15" x14ac:dyDescent="0.25"/>
  <cols>
    <col min="1" max="1" width="4.85546875" style="26" customWidth="1"/>
    <col min="2" max="2" width="5" style="33" customWidth="1"/>
    <col min="3" max="5" width="10.7109375" style="26"/>
    <col min="6" max="6" width="25" style="26" customWidth="1"/>
    <col min="7" max="7" width="18.7109375" style="26" customWidth="1"/>
    <col min="8" max="8" width="21.5703125" style="26" customWidth="1"/>
    <col min="9" max="9" width="15.85546875" style="26" customWidth="1"/>
    <col min="10" max="13" width="5" style="26" customWidth="1"/>
    <col min="14" max="14" width="2.7109375" style="26" customWidth="1"/>
    <col min="15" max="15" width="5.5703125" style="26" customWidth="1"/>
    <col min="16" max="16384" width="10.7109375" style="26"/>
  </cols>
  <sheetData>
    <row r="1" spans="1:15" s="65" customFormat="1" ht="15.75" customHeight="1" thickBot="1" x14ac:dyDescent="0.3">
      <c r="A1" s="430"/>
      <c r="B1" s="431"/>
      <c r="C1" s="431"/>
      <c r="D1" s="431"/>
      <c r="E1" s="431"/>
      <c r="F1" s="431"/>
      <c r="G1" s="82"/>
      <c r="H1" s="82"/>
      <c r="I1" s="91"/>
      <c r="J1" s="551" t="s">
        <v>46</v>
      </c>
      <c r="K1" s="552"/>
      <c r="L1" s="552"/>
      <c r="M1" s="184" t="str">
        <f>IF(QV_Jahr="","",QV_Jahr)</f>
        <v/>
      </c>
    </row>
    <row r="2" spans="1:15" s="65" customFormat="1" ht="63.4" customHeight="1" thickBot="1" x14ac:dyDescent="0.3">
      <c r="A2" s="83"/>
      <c r="B2" s="84"/>
      <c r="C2" s="82"/>
      <c r="D2" s="82"/>
      <c r="E2" s="82"/>
      <c r="F2" s="82"/>
      <c r="G2" s="82"/>
      <c r="H2" s="82"/>
      <c r="I2" s="91"/>
      <c r="J2" s="17"/>
      <c r="K2" s="17"/>
      <c r="L2" s="86"/>
      <c r="M2" s="86"/>
    </row>
    <row r="3" spans="1:15" s="65" customFormat="1" ht="15.4" customHeight="1" x14ac:dyDescent="0.25">
      <c r="A3" s="85" t="s">
        <v>47</v>
      </c>
      <c r="B3" s="84"/>
      <c r="C3" s="82"/>
      <c r="D3" s="82"/>
      <c r="E3" s="82"/>
      <c r="F3" s="82"/>
      <c r="G3" s="82"/>
      <c r="H3" s="82"/>
      <c r="I3" s="91"/>
      <c r="J3" s="433" t="s">
        <v>44</v>
      </c>
      <c r="K3" s="434"/>
      <c r="L3" s="434"/>
      <c r="M3" s="435"/>
    </row>
    <row r="4" spans="1:15" s="65" customFormat="1" ht="15.4" customHeight="1" x14ac:dyDescent="0.25">
      <c r="A4" s="82" t="s">
        <v>48</v>
      </c>
      <c r="B4" s="84"/>
      <c r="C4" s="82"/>
      <c r="D4" s="82"/>
      <c r="E4" s="82"/>
      <c r="F4" s="82"/>
      <c r="G4" s="82"/>
      <c r="H4" s="82"/>
      <c r="I4" s="91"/>
      <c r="J4" s="486" t="str">
        <f>IF(K_Nummer="","",K_Nummer)</f>
        <v/>
      </c>
      <c r="K4" s="487"/>
      <c r="L4" s="487"/>
      <c r="M4" s="488"/>
      <c r="O4" s="77"/>
    </row>
    <row r="5" spans="1:15" s="65" customFormat="1" ht="18.399999999999999" customHeight="1" x14ac:dyDescent="0.35">
      <c r="A5" s="87" t="s">
        <v>76</v>
      </c>
      <c r="B5" s="84"/>
      <c r="C5" s="82"/>
      <c r="D5" s="82"/>
      <c r="E5" s="82"/>
      <c r="F5" s="82"/>
      <c r="G5" s="82"/>
      <c r="H5" s="82"/>
      <c r="I5" s="91"/>
      <c r="J5" s="439" t="s">
        <v>45</v>
      </c>
      <c r="K5" s="440"/>
      <c r="L5" s="440"/>
      <c r="M5" s="441"/>
      <c r="O5" s="77"/>
    </row>
    <row r="6" spans="1:15" s="65" customFormat="1" ht="15.4" customHeight="1" thickBot="1" x14ac:dyDescent="0.3">
      <c r="A6" s="82"/>
      <c r="B6" s="84"/>
      <c r="C6" s="82"/>
      <c r="D6" s="82"/>
      <c r="E6" s="82"/>
      <c r="F6" s="82"/>
      <c r="G6" s="82"/>
      <c r="H6" s="82"/>
      <c r="I6" s="91"/>
      <c r="J6" s="442" t="str">
        <f>IF(K_Name="","",K_Vorname&amp;" "&amp;K_Name)</f>
        <v/>
      </c>
      <c r="K6" s="443"/>
      <c r="L6" s="443"/>
      <c r="M6" s="444"/>
    </row>
    <row r="7" spans="1:15" s="65" customFormat="1" ht="8.85" customHeight="1" x14ac:dyDescent="0.25">
      <c r="A7" s="82"/>
      <c r="B7" s="84"/>
      <c r="C7" s="82"/>
      <c r="D7" s="82"/>
      <c r="E7" s="82"/>
      <c r="F7" s="82"/>
      <c r="G7" s="82"/>
      <c r="H7" s="82"/>
      <c r="I7" s="91"/>
      <c r="J7" s="91"/>
      <c r="K7" s="91"/>
      <c r="L7" s="91"/>
      <c r="M7" s="91"/>
    </row>
    <row r="8" spans="1:15" s="65" customFormat="1" ht="15.4" customHeight="1" x14ac:dyDescent="0.3">
      <c r="A8" s="92" t="s">
        <v>50</v>
      </c>
      <c r="B8" s="88"/>
      <c r="C8" s="89"/>
      <c r="D8" s="553" t="str">
        <f>IF(Titel_Aufg="","",Titel_Aufg)</f>
        <v/>
      </c>
      <c r="E8" s="554"/>
      <c r="F8" s="554"/>
      <c r="G8" s="554"/>
      <c r="H8" s="554"/>
      <c r="I8" s="554"/>
      <c r="J8" s="554"/>
      <c r="K8" s="554"/>
      <c r="L8" s="554"/>
      <c r="M8" s="555"/>
      <c r="N8" s="20"/>
    </row>
    <row r="10" spans="1:15" s="15" customFormat="1" ht="96.75" customHeight="1" x14ac:dyDescent="0.3">
      <c r="A10" s="18"/>
      <c r="B10" s="18"/>
      <c r="C10" s="19"/>
      <c r="D10" s="21"/>
      <c r="E10" s="21"/>
      <c r="F10" s="21"/>
      <c r="G10" s="21"/>
      <c r="H10" s="21"/>
      <c r="I10" s="21"/>
      <c r="J10" s="112" t="s">
        <v>82</v>
      </c>
      <c r="K10" s="112" t="s">
        <v>95</v>
      </c>
      <c r="L10" s="112" t="s">
        <v>96</v>
      </c>
      <c r="M10" s="112"/>
      <c r="N10" s="22"/>
    </row>
    <row r="11" spans="1:15" s="15" customFormat="1" ht="21.75" thickBot="1" x14ac:dyDescent="0.4">
      <c r="A11" s="23">
        <v>2</v>
      </c>
      <c r="B11" s="24" t="s">
        <v>77</v>
      </c>
      <c r="J11" s="664" t="s">
        <v>80</v>
      </c>
      <c r="K11" s="664"/>
      <c r="L11" s="664"/>
      <c r="M11" s="664"/>
    </row>
    <row r="12" spans="1:15" ht="18.75" x14ac:dyDescent="0.3">
      <c r="A12" s="132" t="s">
        <v>8</v>
      </c>
      <c r="B12" s="665" t="s">
        <v>83</v>
      </c>
      <c r="C12" s="666"/>
      <c r="D12" s="666"/>
      <c r="E12" s="666"/>
      <c r="F12" s="666"/>
      <c r="G12" s="666"/>
      <c r="H12" s="666"/>
      <c r="I12" s="667"/>
      <c r="J12" s="133"/>
      <c r="K12" s="133"/>
      <c r="L12" s="133"/>
      <c r="M12" s="134"/>
    </row>
    <row r="13" spans="1:15" x14ac:dyDescent="0.25">
      <c r="A13" s="135"/>
      <c r="B13" s="12" t="s">
        <v>7</v>
      </c>
      <c r="C13" s="658" t="s">
        <v>78</v>
      </c>
      <c r="D13" s="658"/>
      <c r="E13" s="658"/>
      <c r="F13" s="658"/>
      <c r="G13" s="641" t="s">
        <v>79</v>
      </c>
      <c r="H13" s="641"/>
      <c r="I13" s="641"/>
      <c r="J13" s="196">
        <v>0</v>
      </c>
      <c r="K13" s="196">
        <v>1</v>
      </c>
      <c r="L13" s="196">
        <v>2</v>
      </c>
      <c r="M13" s="197">
        <v>3</v>
      </c>
      <c r="N13" s="2"/>
    </row>
    <row r="14" spans="1:15" ht="30" customHeight="1" x14ac:dyDescent="0.25">
      <c r="A14" s="135"/>
      <c r="B14" s="131">
        <v>1</v>
      </c>
      <c r="C14" s="658" t="s">
        <v>84</v>
      </c>
      <c r="D14" s="658"/>
      <c r="E14" s="658"/>
      <c r="F14" s="658"/>
      <c r="G14" s="399"/>
      <c r="H14" s="399"/>
      <c r="I14" s="399"/>
      <c r="J14" s="188"/>
      <c r="K14" s="262"/>
      <c r="L14" s="188"/>
      <c r="M14" s="264"/>
      <c r="N14" s="2"/>
    </row>
    <row r="15" spans="1:15" ht="30" customHeight="1" x14ac:dyDescent="0.25">
      <c r="A15" s="135"/>
      <c r="B15" s="131">
        <v>2</v>
      </c>
      <c r="C15" s="658" t="s">
        <v>85</v>
      </c>
      <c r="D15" s="658"/>
      <c r="E15" s="658"/>
      <c r="F15" s="658"/>
      <c r="G15" s="399"/>
      <c r="H15" s="399"/>
      <c r="I15" s="399"/>
      <c r="J15" s="188"/>
      <c r="K15" s="188"/>
      <c r="L15" s="188"/>
      <c r="M15" s="260"/>
      <c r="N15" s="2"/>
    </row>
    <row r="16" spans="1:15" ht="30" customHeight="1" x14ac:dyDescent="0.25">
      <c r="A16" s="135"/>
      <c r="B16" s="131">
        <v>3</v>
      </c>
      <c r="C16" s="658" t="s">
        <v>86</v>
      </c>
      <c r="D16" s="658"/>
      <c r="E16" s="658"/>
      <c r="F16" s="658"/>
      <c r="G16" s="399"/>
      <c r="H16" s="399"/>
      <c r="I16" s="399"/>
      <c r="J16" s="188"/>
      <c r="K16" s="188"/>
      <c r="L16" s="188"/>
      <c r="M16" s="260"/>
      <c r="N16" s="2"/>
    </row>
    <row r="17" spans="1:14" ht="30" customHeight="1" x14ac:dyDescent="0.25">
      <c r="A17" s="135"/>
      <c r="B17" s="131">
        <v>4</v>
      </c>
      <c r="C17" s="658" t="s">
        <v>87</v>
      </c>
      <c r="D17" s="658"/>
      <c r="E17" s="658"/>
      <c r="F17" s="658"/>
      <c r="G17" s="399"/>
      <c r="H17" s="399"/>
      <c r="I17" s="399"/>
      <c r="J17" s="188"/>
      <c r="K17" s="188"/>
      <c r="L17" s="188"/>
      <c r="M17" s="260"/>
      <c r="N17" s="2"/>
    </row>
    <row r="18" spans="1:14" ht="30" customHeight="1" x14ac:dyDescent="0.25">
      <c r="A18" s="105"/>
      <c r="B18" s="131">
        <v>5</v>
      </c>
      <c r="C18" s="658" t="s">
        <v>88</v>
      </c>
      <c r="D18" s="658"/>
      <c r="E18" s="658"/>
      <c r="F18" s="658"/>
      <c r="G18" s="399"/>
      <c r="H18" s="399"/>
      <c r="I18" s="399"/>
      <c r="J18" s="188"/>
      <c r="K18" s="262"/>
      <c r="L18" s="188"/>
      <c r="M18" s="264"/>
      <c r="N18" s="2"/>
    </row>
    <row r="19" spans="1:14" ht="30" customHeight="1" x14ac:dyDescent="0.25">
      <c r="A19" s="135"/>
      <c r="B19" s="131">
        <v>6</v>
      </c>
      <c r="C19" s="658" t="s">
        <v>89</v>
      </c>
      <c r="D19" s="658"/>
      <c r="E19" s="658"/>
      <c r="F19" s="658"/>
      <c r="G19" s="399"/>
      <c r="H19" s="399"/>
      <c r="I19" s="399"/>
      <c r="J19" s="188"/>
      <c r="K19" s="188"/>
      <c r="L19" s="188"/>
      <c r="M19" s="260"/>
      <c r="N19" s="2"/>
    </row>
    <row r="20" spans="1:14" ht="30" customHeight="1" x14ac:dyDescent="0.25">
      <c r="A20" s="135"/>
      <c r="B20" s="131">
        <v>7</v>
      </c>
      <c r="C20" s="658" t="s">
        <v>90</v>
      </c>
      <c r="D20" s="658"/>
      <c r="E20" s="658"/>
      <c r="F20" s="658"/>
      <c r="G20" s="399"/>
      <c r="H20" s="399"/>
      <c r="I20" s="399"/>
      <c r="J20" s="188"/>
      <c r="K20" s="188"/>
      <c r="L20" s="188"/>
      <c r="M20" s="260"/>
    </row>
    <row r="21" spans="1:14" ht="30" customHeight="1" x14ac:dyDescent="0.25">
      <c r="A21" s="135"/>
      <c r="B21" s="131">
        <v>8</v>
      </c>
      <c r="C21" s="658" t="s">
        <v>91</v>
      </c>
      <c r="D21" s="658"/>
      <c r="E21" s="658"/>
      <c r="F21" s="658"/>
      <c r="G21" s="399"/>
      <c r="H21" s="399"/>
      <c r="I21" s="399"/>
      <c r="J21" s="188"/>
      <c r="K21" s="188"/>
      <c r="L21" s="188"/>
      <c r="M21" s="260"/>
    </row>
    <row r="22" spans="1:14" ht="30" customHeight="1" x14ac:dyDescent="0.25">
      <c r="A22" s="135"/>
      <c r="B22" s="131">
        <v>9</v>
      </c>
      <c r="C22" s="658" t="s">
        <v>92</v>
      </c>
      <c r="D22" s="658"/>
      <c r="E22" s="658"/>
      <c r="F22" s="658"/>
      <c r="G22" s="399"/>
      <c r="H22" s="399"/>
      <c r="I22" s="399"/>
      <c r="J22" s="188"/>
      <c r="K22" s="188"/>
      <c r="L22" s="188"/>
      <c r="M22" s="260"/>
    </row>
    <row r="23" spans="1:14" ht="30" customHeight="1" x14ac:dyDescent="0.25">
      <c r="A23" s="135"/>
      <c r="B23" s="131">
        <v>10</v>
      </c>
      <c r="C23" s="658" t="s">
        <v>93</v>
      </c>
      <c r="D23" s="658"/>
      <c r="E23" s="658"/>
      <c r="F23" s="658"/>
      <c r="G23" s="399"/>
      <c r="H23" s="399"/>
      <c r="I23" s="399"/>
      <c r="J23" s="188"/>
      <c r="K23" s="188"/>
      <c r="L23" s="188"/>
      <c r="M23" s="260"/>
    </row>
    <row r="24" spans="1:14" ht="30" customHeight="1" thickBot="1" x14ac:dyDescent="0.3">
      <c r="A24" s="136"/>
      <c r="B24" s="137">
        <v>11</v>
      </c>
      <c r="C24" s="663" t="s">
        <v>94</v>
      </c>
      <c r="D24" s="663"/>
      <c r="E24" s="663"/>
      <c r="F24" s="663"/>
      <c r="G24" s="631"/>
      <c r="H24" s="631"/>
      <c r="I24" s="631"/>
      <c r="J24" s="242"/>
      <c r="K24" s="242"/>
      <c r="L24" s="242"/>
      <c r="M24" s="261"/>
    </row>
    <row r="25" spans="1:14" ht="21.75" customHeight="1" thickBot="1" x14ac:dyDescent="0.3">
      <c r="A25" s="28"/>
      <c r="B25" s="3"/>
      <c r="C25" s="29"/>
      <c r="D25" s="29"/>
      <c r="E25" s="29"/>
      <c r="F25" s="29"/>
      <c r="G25" s="30"/>
      <c r="H25" s="30"/>
      <c r="I25" s="4" t="s">
        <v>81</v>
      </c>
      <c r="J25" s="659">
        <f>SUM(J14:M24)</f>
        <v>0</v>
      </c>
      <c r="K25" s="659"/>
      <c r="L25" s="659"/>
      <c r="M25" s="660"/>
    </row>
    <row r="26" spans="1:14" ht="21.75" customHeight="1" x14ac:dyDescent="0.25">
      <c r="A26" s="28"/>
      <c r="B26" s="3"/>
      <c r="C26" s="29"/>
      <c r="D26" s="29"/>
      <c r="E26" s="29"/>
      <c r="F26" s="29"/>
      <c r="G26" s="30"/>
      <c r="H26" s="30"/>
      <c r="I26" s="13"/>
      <c r="J26" s="5"/>
      <c r="K26" s="5"/>
      <c r="L26" s="5"/>
      <c r="M26" s="5"/>
      <c r="N26" s="31"/>
    </row>
    <row r="27" spans="1:14" ht="21.75" thickBot="1" x14ac:dyDescent="0.4">
      <c r="A27" s="23">
        <v>2</v>
      </c>
      <c r="B27" s="24" t="s">
        <v>77</v>
      </c>
      <c r="C27" s="15"/>
      <c r="D27" s="15"/>
      <c r="E27" s="15"/>
      <c r="F27" s="15"/>
      <c r="G27" s="15"/>
      <c r="H27" s="15"/>
      <c r="I27" s="15"/>
      <c r="J27" s="664" t="s">
        <v>80</v>
      </c>
      <c r="K27" s="664"/>
      <c r="L27" s="664"/>
      <c r="M27" s="664"/>
    </row>
    <row r="28" spans="1:14" ht="18.75" x14ac:dyDescent="0.3">
      <c r="A28" s="132" t="s">
        <v>40</v>
      </c>
      <c r="B28" s="638" t="s">
        <v>223</v>
      </c>
      <c r="C28" s="639"/>
      <c r="D28" s="639"/>
      <c r="E28" s="639"/>
      <c r="F28" s="639"/>
      <c r="G28" s="639"/>
      <c r="H28" s="639"/>
      <c r="I28" s="640"/>
      <c r="J28" s="133"/>
      <c r="K28" s="133"/>
      <c r="L28" s="133"/>
      <c r="M28" s="134"/>
    </row>
    <row r="29" spans="1:14" ht="21.95" customHeight="1" x14ac:dyDescent="0.25">
      <c r="A29" s="135"/>
      <c r="B29" s="12" t="s">
        <v>7</v>
      </c>
      <c r="C29" s="658" t="s">
        <v>78</v>
      </c>
      <c r="D29" s="658"/>
      <c r="E29" s="658"/>
      <c r="F29" s="658"/>
      <c r="G29" s="641" t="s">
        <v>79</v>
      </c>
      <c r="H29" s="641"/>
      <c r="I29" s="641"/>
      <c r="J29" s="196">
        <v>0</v>
      </c>
      <c r="K29" s="196">
        <v>1</v>
      </c>
      <c r="L29" s="196">
        <v>2</v>
      </c>
      <c r="M29" s="197">
        <v>3</v>
      </c>
    </row>
    <row r="30" spans="1:14" ht="30" customHeight="1" x14ac:dyDescent="0.25">
      <c r="A30" s="135"/>
      <c r="B30" s="131">
        <v>1</v>
      </c>
      <c r="C30" s="661" t="s">
        <v>227</v>
      </c>
      <c r="D30" s="661"/>
      <c r="E30" s="661"/>
      <c r="F30" s="661"/>
      <c r="G30" s="399"/>
      <c r="H30" s="399"/>
      <c r="I30" s="399"/>
      <c r="J30" s="188"/>
      <c r="K30" s="188"/>
      <c r="L30" s="188"/>
      <c r="M30" s="260"/>
    </row>
    <row r="31" spans="1:14" ht="30" customHeight="1" x14ac:dyDescent="0.25">
      <c r="A31" s="135"/>
      <c r="B31" s="131">
        <v>2</v>
      </c>
      <c r="C31" s="661" t="s">
        <v>226</v>
      </c>
      <c r="D31" s="661"/>
      <c r="E31" s="661"/>
      <c r="F31" s="661"/>
      <c r="G31" s="399"/>
      <c r="H31" s="399"/>
      <c r="I31" s="399"/>
      <c r="J31" s="188"/>
      <c r="K31" s="188"/>
      <c r="L31" s="188"/>
      <c r="M31" s="260"/>
    </row>
    <row r="32" spans="1:14" ht="30" customHeight="1" x14ac:dyDescent="0.25">
      <c r="A32" s="135"/>
      <c r="B32" s="131">
        <v>3</v>
      </c>
      <c r="C32" s="661" t="s">
        <v>228</v>
      </c>
      <c r="D32" s="661"/>
      <c r="E32" s="661"/>
      <c r="F32" s="661"/>
      <c r="G32" s="399"/>
      <c r="H32" s="399"/>
      <c r="I32" s="399"/>
      <c r="J32" s="188"/>
      <c r="K32" s="262"/>
      <c r="L32" s="188"/>
      <c r="M32" s="264"/>
    </row>
    <row r="33" spans="1:13" ht="30" customHeight="1" x14ac:dyDescent="0.25">
      <c r="A33" s="135"/>
      <c r="B33" s="131">
        <v>4</v>
      </c>
      <c r="C33" s="661" t="s">
        <v>229</v>
      </c>
      <c r="D33" s="661"/>
      <c r="E33" s="661"/>
      <c r="F33" s="661"/>
      <c r="G33" s="399"/>
      <c r="H33" s="399"/>
      <c r="I33" s="399"/>
      <c r="J33" s="188"/>
      <c r="K33" s="188"/>
      <c r="L33" s="188"/>
      <c r="M33" s="260"/>
    </row>
    <row r="34" spans="1:13" ht="30" customHeight="1" x14ac:dyDescent="0.25">
      <c r="A34" s="105"/>
      <c r="B34" s="131">
        <v>5</v>
      </c>
      <c r="C34" s="661" t="s">
        <v>230</v>
      </c>
      <c r="D34" s="661"/>
      <c r="E34" s="661"/>
      <c r="F34" s="661"/>
      <c r="G34" s="399"/>
      <c r="H34" s="399"/>
      <c r="I34" s="399"/>
      <c r="J34" s="188"/>
      <c r="K34" s="188"/>
      <c r="L34" s="188"/>
      <c r="M34" s="260"/>
    </row>
    <row r="35" spans="1:13" ht="30" customHeight="1" x14ac:dyDescent="0.25">
      <c r="A35" s="135"/>
      <c r="B35" s="131">
        <v>6</v>
      </c>
      <c r="C35" s="661" t="s">
        <v>231</v>
      </c>
      <c r="D35" s="661"/>
      <c r="E35" s="661"/>
      <c r="F35" s="661"/>
      <c r="G35" s="399"/>
      <c r="H35" s="399"/>
      <c r="I35" s="399"/>
      <c r="J35" s="188"/>
      <c r="K35" s="188"/>
      <c r="L35" s="188"/>
      <c r="M35" s="260"/>
    </row>
    <row r="36" spans="1:13" ht="30" customHeight="1" x14ac:dyDescent="0.25">
      <c r="A36" s="135"/>
      <c r="B36" s="131">
        <v>7</v>
      </c>
      <c r="C36" s="661" t="s">
        <v>232</v>
      </c>
      <c r="D36" s="661"/>
      <c r="E36" s="661"/>
      <c r="F36" s="661"/>
      <c r="G36" s="399"/>
      <c r="H36" s="399"/>
      <c r="I36" s="399"/>
      <c r="J36" s="188"/>
      <c r="K36" s="188"/>
      <c r="L36" s="188"/>
      <c r="M36" s="260"/>
    </row>
    <row r="37" spans="1:13" ht="30" customHeight="1" x14ac:dyDescent="0.25">
      <c r="A37" s="135"/>
      <c r="B37" s="131">
        <v>8</v>
      </c>
      <c r="C37" s="661" t="s">
        <v>233</v>
      </c>
      <c r="D37" s="661"/>
      <c r="E37" s="661"/>
      <c r="F37" s="661"/>
      <c r="G37" s="399"/>
      <c r="H37" s="399"/>
      <c r="I37" s="399"/>
      <c r="J37" s="188"/>
      <c r="K37" s="188"/>
      <c r="L37" s="188"/>
      <c r="M37" s="260"/>
    </row>
    <row r="38" spans="1:13" ht="30" customHeight="1" x14ac:dyDescent="0.25">
      <c r="A38" s="135"/>
      <c r="B38" s="131">
        <v>9</v>
      </c>
      <c r="C38" s="661" t="s">
        <v>234</v>
      </c>
      <c r="D38" s="661"/>
      <c r="E38" s="661"/>
      <c r="F38" s="661"/>
      <c r="G38" s="399"/>
      <c r="H38" s="399"/>
      <c r="I38" s="399"/>
      <c r="J38" s="188"/>
      <c r="K38" s="188"/>
      <c r="L38" s="188"/>
      <c r="M38" s="260"/>
    </row>
    <row r="39" spans="1:13" ht="30" customHeight="1" x14ac:dyDescent="0.25">
      <c r="A39" s="135"/>
      <c r="B39" s="131">
        <v>10</v>
      </c>
      <c r="C39" s="661" t="s">
        <v>235</v>
      </c>
      <c r="D39" s="661"/>
      <c r="E39" s="661"/>
      <c r="F39" s="661"/>
      <c r="G39" s="399"/>
      <c r="H39" s="399"/>
      <c r="I39" s="399"/>
      <c r="J39" s="188"/>
      <c r="K39" s="262"/>
      <c r="L39" s="188"/>
      <c r="M39" s="264"/>
    </row>
    <row r="40" spans="1:13" ht="30" customHeight="1" thickBot="1" x14ac:dyDescent="0.3">
      <c r="A40" s="138"/>
      <c r="B40" s="137">
        <v>11</v>
      </c>
      <c r="C40" s="662" t="s">
        <v>236</v>
      </c>
      <c r="D40" s="662"/>
      <c r="E40" s="662"/>
      <c r="F40" s="662"/>
      <c r="G40" s="631"/>
      <c r="H40" s="631"/>
      <c r="I40" s="631"/>
      <c r="J40" s="242"/>
      <c r="K40" s="242"/>
      <c r="L40" s="242"/>
      <c r="M40" s="261"/>
    </row>
    <row r="41" spans="1:13" ht="21.4" customHeight="1" thickBot="1" x14ac:dyDescent="0.3">
      <c r="A41" s="28"/>
      <c r="B41" s="3"/>
      <c r="C41" s="29"/>
      <c r="D41" s="29"/>
      <c r="E41" s="29"/>
      <c r="F41" s="29"/>
      <c r="G41" s="30"/>
      <c r="H41" s="30"/>
      <c r="I41" s="4" t="s">
        <v>81</v>
      </c>
      <c r="J41" s="659">
        <f>SUM(J30:M40)</f>
        <v>0</v>
      </c>
      <c r="K41" s="659"/>
      <c r="L41" s="659"/>
      <c r="M41" s="660"/>
    </row>
    <row r="42" spans="1:13" ht="15.75" thickBot="1" x14ac:dyDescent="0.3">
      <c r="B42" s="32"/>
    </row>
    <row r="43" spans="1:13" ht="21.95" customHeight="1" x14ac:dyDescent="0.25">
      <c r="B43" s="32"/>
      <c r="I43" s="633" t="s">
        <v>225</v>
      </c>
      <c r="J43" s="634"/>
      <c r="K43" s="634"/>
      <c r="L43" s="634"/>
      <c r="M43" s="635"/>
    </row>
    <row r="44" spans="1:13" ht="21.95" customHeight="1" thickBot="1" x14ac:dyDescent="0.3">
      <c r="B44" s="32"/>
      <c r="I44" s="14"/>
      <c r="J44" s="636">
        <f>J25+J41</f>
        <v>0</v>
      </c>
      <c r="K44" s="636"/>
      <c r="L44" s="636"/>
      <c r="M44" s="637"/>
    </row>
  </sheetData>
  <sheetProtection algorithmName="SHA-512" hashValue="58lrpozRYl0aTPopW+6MWbWX7AttBBeIjbj9+TRAFn2mJKV8+mwV115r1wvSt9eD++nxDgIvFlcN5njdZpS5hQ==" saltValue="pV2GcazfWBuIpRSgKNulGA==" spinCount="100000" sheet="1" objects="1" scenarios="1"/>
  <dataConsolidate/>
  <mergeCells count="63">
    <mergeCell ref="J1:L1"/>
    <mergeCell ref="J4:M4"/>
    <mergeCell ref="J5:M5"/>
    <mergeCell ref="J6:M6"/>
    <mergeCell ref="B12:I12"/>
    <mergeCell ref="A1:F1"/>
    <mergeCell ref="J11:M11"/>
    <mergeCell ref="I43:M43"/>
    <mergeCell ref="J44:M44"/>
    <mergeCell ref="D8:M8"/>
    <mergeCell ref="J3:M3"/>
    <mergeCell ref="G37:I37"/>
    <mergeCell ref="C38:F38"/>
    <mergeCell ref="G38:I38"/>
    <mergeCell ref="J41:M41"/>
    <mergeCell ref="C39:F39"/>
    <mergeCell ref="G39:I39"/>
    <mergeCell ref="C18:F18"/>
    <mergeCell ref="G18:I18"/>
    <mergeCell ref="C19:F19"/>
    <mergeCell ref="G19:I19"/>
    <mergeCell ref="J27:M27"/>
    <mergeCell ref="C29:F29"/>
    <mergeCell ref="G29:I29"/>
    <mergeCell ref="C14:F14"/>
    <mergeCell ref="G14:I14"/>
    <mergeCell ref="C15:F15"/>
    <mergeCell ref="G15:I15"/>
    <mergeCell ref="C16:F16"/>
    <mergeCell ref="C24:F24"/>
    <mergeCell ref="G24:I24"/>
    <mergeCell ref="B28:I28"/>
    <mergeCell ref="C40:F40"/>
    <mergeCell ref="G40:I40"/>
    <mergeCell ref="C36:F36"/>
    <mergeCell ref="G36:I36"/>
    <mergeCell ref="C37:F37"/>
    <mergeCell ref="C33:F33"/>
    <mergeCell ref="G33:I33"/>
    <mergeCell ref="C34:F34"/>
    <mergeCell ref="G34:I34"/>
    <mergeCell ref="C35:F35"/>
    <mergeCell ref="G35:I35"/>
    <mergeCell ref="C30:F30"/>
    <mergeCell ref="G30:I30"/>
    <mergeCell ref="C31:F31"/>
    <mergeCell ref="G31:I31"/>
    <mergeCell ref="C32:F32"/>
    <mergeCell ref="G32:I32"/>
    <mergeCell ref="J25:M25"/>
    <mergeCell ref="C21:F21"/>
    <mergeCell ref="G21:I21"/>
    <mergeCell ref="C22:F22"/>
    <mergeCell ref="G22:I22"/>
    <mergeCell ref="C23:F23"/>
    <mergeCell ref="G23:I23"/>
    <mergeCell ref="C13:F13"/>
    <mergeCell ref="G13:I13"/>
    <mergeCell ref="C20:F20"/>
    <mergeCell ref="G20:I20"/>
    <mergeCell ref="G16:I16"/>
    <mergeCell ref="C17:F17"/>
    <mergeCell ref="G17:I17"/>
  </mergeCells>
  <dataValidations count="1">
    <dataValidation type="list" allowBlank="1" showInputMessage="1" showErrorMessage="1" sqref="C25:F26 C41:F41">
      <formula1>HK_1</formula1>
    </dataValidation>
  </dataValidations>
  <pageMargins left="0.7" right="0.7" top="0.78740157499999996" bottom="0.78740157499999996" header="0.3" footer="0.3"/>
  <pageSetup paperSize="9" scale="60"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1:N43"/>
  <sheetViews>
    <sheetView showGridLines="0" topLeftCell="A28" zoomScaleNormal="100" zoomScalePageLayoutView="115" workbookViewId="0">
      <selection activeCell="A35" sqref="A35:N37"/>
    </sheetView>
  </sheetViews>
  <sheetFormatPr baseColWidth="10" defaultColWidth="11.42578125" defaultRowHeight="15" x14ac:dyDescent="0.25"/>
  <cols>
    <col min="1" max="1" width="8.140625" customWidth="1"/>
    <col min="2" max="2" width="9.140625" customWidth="1"/>
    <col min="3" max="4" width="5.7109375" customWidth="1"/>
    <col min="5" max="5" width="5" customWidth="1"/>
    <col min="6" max="6" width="8" customWidth="1"/>
    <col min="7" max="7" width="7.5703125" customWidth="1"/>
    <col min="8" max="9" width="5.7109375" customWidth="1"/>
    <col min="10" max="10" width="5" customWidth="1"/>
    <col min="11" max="11" width="7.7109375" customWidth="1"/>
    <col min="12" max="12" width="8.42578125" customWidth="1"/>
    <col min="13" max="15" width="5.7109375" customWidth="1"/>
  </cols>
  <sheetData>
    <row r="1" spans="1:14" ht="15.75" customHeight="1" thickBot="1" x14ac:dyDescent="0.3">
      <c r="A1" s="592"/>
      <c r="B1" s="592"/>
      <c r="C1" s="592"/>
      <c r="D1" s="592"/>
      <c r="E1" s="592"/>
      <c r="F1" s="592"/>
      <c r="G1" s="273"/>
      <c r="H1" s="273"/>
      <c r="I1" s="273"/>
      <c r="J1" s="273"/>
      <c r="K1" s="273"/>
      <c r="L1" s="670" t="s">
        <v>46</v>
      </c>
      <c r="M1" s="671"/>
      <c r="N1" s="274" t="str">
        <f>IF(QV_Jahr="","",QV_Jahr)</f>
        <v/>
      </c>
    </row>
    <row r="2" spans="1:14" ht="63.4" customHeight="1" thickBot="1" x14ac:dyDescent="0.3">
      <c r="A2" s="275"/>
      <c r="B2" s="276"/>
      <c r="C2" s="273"/>
      <c r="D2" s="273"/>
      <c r="E2" s="273"/>
      <c r="F2" s="273"/>
      <c r="G2" s="273"/>
      <c r="H2" s="273"/>
      <c r="I2" s="273"/>
      <c r="J2" s="273"/>
      <c r="N2" s="273"/>
    </row>
    <row r="3" spans="1:14" ht="15.4" customHeight="1" x14ac:dyDescent="0.25">
      <c r="A3" s="277" t="s">
        <v>47</v>
      </c>
      <c r="B3" s="276"/>
      <c r="C3" s="273"/>
      <c r="D3" s="273"/>
      <c r="E3" s="273"/>
      <c r="F3" s="273"/>
      <c r="G3" s="273"/>
      <c r="H3" s="273"/>
      <c r="I3" s="273"/>
      <c r="J3" s="2"/>
      <c r="K3" s="2"/>
      <c r="L3" s="596" t="s">
        <v>44</v>
      </c>
      <c r="M3" s="597"/>
      <c r="N3" s="598"/>
    </row>
    <row r="4" spans="1:14" ht="15.4" customHeight="1" x14ac:dyDescent="0.25">
      <c r="A4" s="273" t="s">
        <v>48</v>
      </c>
      <c r="B4" s="276"/>
      <c r="C4" s="273"/>
      <c r="D4" s="273"/>
      <c r="E4" s="273"/>
      <c r="F4" s="273"/>
      <c r="G4" s="273"/>
      <c r="H4" s="273"/>
      <c r="I4" s="273"/>
      <c r="J4" s="278"/>
      <c r="K4" s="278"/>
      <c r="L4" s="486" t="str">
        <f>IF(K_Nummer="","",K_Nummer)</f>
        <v/>
      </c>
      <c r="M4" s="600"/>
      <c r="N4" s="488"/>
    </row>
    <row r="5" spans="1:14" ht="18.399999999999999" customHeight="1" x14ac:dyDescent="0.35">
      <c r="A5" s="279" t="s">
        <v>246</v>
      </c>
      <c r="B5" s="276"/>
      <c r="C5" s="273"/>
      <c r="D5" s="273"/>
      <c r="E5" s="273"/>
      <c r="F5" s="273"/>
      <c r="G5" s="273"/>
      <c r="H5" s="273"/>
      <c r="I5" s="273"/>
      <c r="J5" s="278"/>
      <c r="K5" s="278"/>
      <c r="L5" s="280" t="s">
        <v>45</v>
      </c>
      <c r="M5" s="281"/>
      <c r="N5" s="282"/>
    </row>
    <row r="6" spans="1:14" ht="15.4" customHeight="1" thickBot="1" x14ac:dyDescent="0.3">
      <c r="A6" s="273" t="s">
        <v>247</v>
      </c>
      <c r="B6" s="276"/>
      <c r="C6" s="273"/>
      <c r="D6" s="273"/>
      <c r="E6" s="273"/>
      <c r="F6" s="273"/>
      <c r="G6" s="273"/>
      <c r="H6" s="273"/>
      <c r="I6" s="273"/>
      <c r="J6" s="273"/>
      <c r="K6" s="273"/>
      <c r="L6" s="601" t="str">
        <f>IF(K_Name="","",K_Vorname&amp;" "&amp;K_Name)</f>
        <v/>
      </c>
      <c r="M6" s="602"/>
      <c r="N6" s="603"/>
    </row>
    <row r="7" spans="1:14" ht="8.65" customHeight="1" x14ac:dyDescent="0.25">
      <c r="A7" s="273"/>
      <c r="B7" s="276"/>
      <c r="C7" s="273"/>
      <c r="D7" s="273"/>
      <c r="E7" s="273"/>
      <c r="F7" s="273"/>
      <c r="G7" s="273"/>
      <c r="H7" s="273"/>
      <c r="I7" s="273"/>
      <c r="J7" s="273"/>
      <c r="K7" s="273"/>
      <c r="L7" s="273"/>
      <c r="M7" s="273"/>
    </row>
    <row r="8" spans="1:14" ht="15.4" customHeight="1" x14ac:dyDescent="0.3">
      <c r="A8" s="283" t="s">
        <v>50</v>
      </c>
      <c r="B8" s="284"/>
      <c r="C8" s="276"/>
      <c r="D8" s="553" t="str">
        <f>IF(Titel_Aufg="","",Titel_Aufg)</f>
        <v/>
      </c>
      <c r="E8" s="554"/>
      <c r="F8" s="554"/>
      <c r="G8" s="554"/>
      <c r="H8" s="554"/>
      <c r="I8" s="554"/>
      <c r="J8" s="554"/>
      <c r="K8" s="554"/>
      <c r="L8" s="554"/>
      <c r="M8" s="554"/>
      <c r="N8" s="555"/>
    </row>
    <row r="9" spans="1:14" ht="6.4" customHeight="1" thickBot="1" x14ac:dyDescent="0.3"/>
    <row r="10" spans="1:14" ht="13.9" customHeight="1" x14ac:dyDescent="0.25">
      <c r="A10" s="672" t="s">
        <v>20</v>
      </c>
      <c r="B10" s="673"/>
      <c r="C10" s="673"/>
      <c r="D10" s="673"/>
      <c r="E10" s="673"/>
      <c r="F10" s="673"/>
      <c r="G10" s="673"/>
      <c r="H10" s="673"/>
      <c r="I10" s="673"/>
      <c r="J10" s="673"/>
      <c r="K10" s="673"/>
      <c r="L10" s="673"/>
      <c r="M10" s="673"/>
      <c r="N10" s="674"/>
    </row>
    <row r="11" spans="1:14" ht="16.5" customHeight="1" thickBot="1" x14ac:dyDescent="0.3">
      <c r="A11" s="675" t="s">
        <v>248</v>
      </c>
      <c r="B11" s="595"/>
      <c r="C11" s="595"/>
      <c r="D11" s="595"/>
      <c r="E11" s="595"/>
      <c r="F11" s="595"/>
      <c r="G11" s="595"/>
      <c r="H11" s="595"/>
      <c r="I11" s="595"/>
      <c r="J11" s="595"/>
      <c r="K11" s="595"/>
      <c r="L11" s="595"/>
      <c r="M11" s="595"/>
      <c r="N11" s="676"/>
    </row>
    <row r="12" spans="1:14" ht="13.5" customHeight="1" x14ac:dyDescent="0.25">
      <c r="A12" s="677" t="s">
        <v>206</v>
      </c>
      <c r="B12" s="678"/>
      <c r="C12" s="678"/>
      <c r="D12" s="679"/>
      <c r="F12" s="677" t="s">
        <v>216</v>
      </c>
      <c r="G12" s="678"/>
      <c r="H12" s="678"/>
      <c r="I12" s="679"/>
      <c r="K12" s="677" t="s">
        <v>217</v>
      </c>
      <c r="L12" s="678"/>
      <c r="M12" s="678"/>
      <c r="N12" s="679"/>
    </row>
    <row r="13" spans="1:14" ht="13.5" customHeight="1" x14ac:dyDescent="0.25">
      <c r="A13" s="680"/>
      <c r="B13" s="681"/>
      <c r="C13" s="681"/>
      <c r="D13" s="682"/>
      <c r="F13" s="680"/>
      <c r="G13" s="681"/>
      <c r="H13" s="681"/>
      <c r="I13" s="682"/>
      <c r="K13" s="680"/>
      <c r="L13" s="681"/>
      <c r="M13" s="681"/>
      <c r="N13" s="682"/>
    </row>
    <row r="14" spans="1:14" x14ac:dyDescent="0.25">
      <c r="A14" s="285"/>
      <c r="B14" s="286"/>
      <c r="C14" s="286"/>
      <c r="D14" s="287"/>
      <c r="F14" s="285"/>
      <c r="G14" s="286"/>
      <c r="H14" s="286"/>
      <c r="I14" s="287"/>
      <c r="K14" s="285"/>
      <c r="L14" s="286"/>
      <c r="M14" s="286"/>
      <c r="N14" s="287"/>
    </row>
    <row r="15" spans="1:14" ht="20.65" customHeight="1" x14ac:dyDescent="0.25">
      <c r="A15" s="668" t="s">
        <v>249</v>
      </c>
      <c r="B15" s="669"/>
      <c r="C15" s="288">
        <v>66</v>
      </c>
      <c r="D15" s="289"/>
      <c r="E15" s="290"/>
      <c r="F15" s="668" t="s">
        <v>250</v>
      </c>
      <c r="G15" s="669"/>
      <c r="H15" s="288">
        <v>10</v>
      </c>
      <c r="I15" s="289"/>
      <c r="J15" s="290"/>
      <c r="K15" s="668" t="s">
        <v>251</v>
      </c>
      <c r="L15" s="669"/>
      <c r="M15" s="288">
        <v>10</v>
      </c>
      <c r="N15" s="287"/>
    </row>
    <row r="16" spans="1:14" ht="20.85" customHeight="1" x14ac:dyDescent="0.25">
      <c r="A16" s="687" t="s">
        <v>252</v>
      </c>
      <c r="B16" s="688"/>
      <c r="C16" s="291">
        <f>P_FK_Erreicht</f>
        <v>0</v>
      </c>
      <c r="D16" s="292" t="s">
        <v>33</v>
      </c>
      <c r="E16" s="293"/>
      <c r="F16" s="687" t="s">
        <v>253</v>
      </c>
      <c r="G16" s="688"/>
      <c r="H16" s="291">
        <f>P_MK_Erreicht</f>
        <v>0</v>
      </c>
      <c r="I16" s="292" t="s">
        <v>39</v>
      </c>
      <c r="J16" s="293"/>
      <c r="K16" s="687" t="s">
        <v>254</v>
      </c>
      <c r="L16" s="688"/>
      <c r="M16" s="291">
        <f>P_SK_Erreicht</f>
        <v>0</v>
      </c>
      <c r="N16" s="294" t="s">
        <v>38</v>
      </c>
    </row>
    <row r="17" spans="1:14" ht="20.85" customHeight="1" thickBot="1" x14ac:dyDescent="0.3">
      <c r="A17" s="689" t="s">
        <v>255</v>
      </c>
      <c r="B17" s="690"/>
      <c r="C17" s="295">
        <v>2</v>
      </c>
      <c r="D17" s="296"/>
      <c r="E17" s="290"/>
      <c r="F17" s="689" t="s">
        <v>256</v>
      </c>
      <c r="G17" s="690"/>
      <c r="H17" s="295">
        <v>1</v>
      </c>
      <c r="I17" s="296"/>
      <c r="J17" s="290"/>
      <c r="K17" s="689" t="s">
        <v>257</v>
      </c>
      <c r="L17" s="690"/>
      <c r="M17" s="295">
        <v>1</v>
      </c>
      <c r="N17" s="297"/>
    </row>
    <row r="18" spans="1:14" ht="20.85" customHeight="1" x14ac:dyDescent="0.25">
      <c r="A18" s="298"/>
      <c r="B18" s="299"/>
      <c r="C18" s="300"/>
      <c r="D18" s="2"/>
      <c r="E18" s="2"/>
      <c r="F18" s="299"/>
      <c r="G18" s="299"/>
      <c r="H18" s="300"/>
      <c r="I18" s="2"/>
      <c r="J18" s="2"/>
      <c r="K18" s="299"/>
      <c r="L18" s="299"/>
      <c r="M18" s="300"/>
      <c r="N18" s="294"/>
    </row>
    <row r="19" spans="1:14" ht="30" customHeight="1" thickBot="1" x14ac:dyDescent="0.3">
      <c r="A19" s="687" t="s">
        <v>258</v>
      </c>
      <c r="B19" s="691"/>
      <c r="C19" s="691"/>
      <c r="D19" s="691"/>
      <c r="E19" s="691"/>
      <c r="F19" s="691"/>
      <c r="G19" s="691"/>
      <c r="H19" s="691"/>
      <c r="I19" s="691"/>
      <c r="J19" s="691"/>
      <c r="K19" s="691"/>
      <c r="L19" s="301"/>
      <c r="M19" s="302">
        <f>SUM(C17*C16+H17*H16+M17*M16)</f>
        <v>0</v>
      </c>
      <c r="N19" s="294"/>
    </row>
    <row r="20" spans="1:14" ht="30" customHeight="1" thickBot="1" x14ac:dyDescent="0.3">
      <c r="A20" s="692" t="s">
        <v>259</v>
      </c>
      <c r="B20" s="693"/>
      <c r="C20" s="693"/>
      <c r="D20" s="693"/>
      <c r="E20" s="693"/>
      <c r="F20" s="693"/>
      <c r="G20" s="693"/>
      <c r="H20" s="693"/>
      <c r="I20" s="303"/>
      <c r="J20" s="303"/>
      <c r="K20" s="303"/>
      <c r="L20" s="303"/>
      <c r="M20" s="304">
        <f>MROUND((5/(C15*C17+H15*H17+M15*M17)*M19+1),0.5)</f>
        <v>1</v>
      </c>
      <c r="N20" s="297"/>
    </row>
    <row r="21" spans="1:14" ht="30" customHeight="1" thickBot="1" x14ac:dyDescent="0.3">
      <c r="A21" s="299"/>
      <c r="B21" s="299"/>
      <c r="C21" s="299"/>
      <c r="D21" s="299"/>
      <c r="E21" s="299"/>
      <c r="F21" s="299"/>
      <c r="G21" s="299"/>
      <c r="H21" s="299"/>
      <c r="I21" s="299"/>
      <c r="J21" s="299"/>
      <c r="K21" s="299"/>
      <c r="L21" s="299"/>
      <c r="M21" s="300"/>
      <c r="N21" s="2"/>
    </row>
    <row r="22" spans="1:14" x14ac:dyDescent="0.25">
      <c r="A22" s="694" t="s">
        <v>19</v>
      </c>
      <c r="B22" s="695"/>
      <c r="C22" s="695"/>
      <c r="D22" s="696"/>
      <c r="E22" s="2"/>
      <c r="F22" s="697"/>
      <c r="G22" s="697"/>
      <c r="H22" s="697"/>
      <c r="I22" s="697"/>
      <c r="J22" s="2"/>
      <c r="K22" s="697"/>
      <c r="L22" s="697"/>
      <c r="M22" s="697"/>
      <c r="N22" s="697"/>
    </row>
    <row r="23" spans="1:14" ht="30" customHeight="1" x14ac:dyDescent="0.25">
      <c r="A23" s="683" t="s">
        <v>260</v>
      </c>
      <c r="B23" s="684"/>
      <c r="C23" s="684"/>
      <c r="D23" s="685"/>
      <c r="F23" s="686"/>
      <c r="G23" s="686"/>
      <c r="H23" s="686"/>
      <c r="I23" s="686"/>
      <c r="K23" s="686"/>
      <c r="L23" s="686"/>
      <c r="M23" s="686"/>
      <c r="N23" s="686"/>
    </row>
    <row r="24" spans="1:14" ht="14.45" customHeight="1" x14ac:dyDescent="0.25">
      <c r="A24" s="285"/>
      <c r="B24" s="286"/>
      <c r="C24" s="286"/>
      <c r="D24" s="287"/>
      <c r="F24" s="286"/>
      <c r="G24" s="286"/>
      <c r="H24" s="286"/>
      <c r="I24" s="286"/>
      <c r="K24" s="286"/>
      <c r="L24" s="286"/>
      <c r="M24" s="286"/>
      <c r="N24" s="286"/>
    </row>
    <row r="25" spans="1:14" ht="21" customHeight="1" x14ac:dyDescent="0.25">
      <c r="A25" s="698" t="s">
        <v>261</v>
      </c>
      <c r="B25" s="699"/>
      <c r="C25" s="305">
        <v>62</v>
      </c>
      <c r="D25" s="306"/>
      <c r="F25" s="699"/>
      <c r="G25" s="699"/>
      <c r="H25" s="300"/>
      <c r="I25" s="307"/>
      <c r="K25" s="699"/>
      <c r="L25" s="699"/>
      <c r="M25" s="300"/>
      <c r="N25" s="307"/>
    </row>
    <row r="26" spans="1:14" ht="21" customHeight="1" x14ac:dyDescent="0.25">
      <c r="A26" s="700" t="s">
        <v>262</v>
      </c>
      <c r="B26" s="701"/>
      <c r="C26" s="308">
        <f>P_DK_Erreicht</f>
        <v>0</v>
      </c>
      <c r="D26" s="294" t="s">
        <v>41</v>
      </c>
      <c r="E26" s="2"/>
      <c r="F26" s="697"/>
      <c r="G26" s="697"/>
      <c r="H26" s="300"/>
      <c r="I26" s="2"/>
      <c r="J26" s="2"/>
      <c r="K26" s="697"/>
      <c r="L26" s="697"/>
      <c r="M26" s="300"/>
      <c r="N26" s="2"/>
    </row>
    <row r="27" spans="1:14" ht="21" customHeight="1" x14ac:dyDescent="0.25">
      <c r="A27" s="708" t="s">
        <v>263</v>
      </c>
      <c r="B27" s="709"/>
      <c r="C27" s="309">
        <v>1</v>
      </c>
      <c r="D27" s="310"/>
      <c r="F27" s="709"/>
      <c r="G27" s="709"/>
      <c r="H27" s="311"/>
      <c r="K27" s="709"/>
      <c r="L27" s="709"/>
      <c r="M27" s="311"/>
    </row>
    <row r="28" spans="1:14" ht="14.25" customHeight="1" thickBot="1" x14ac:dyDescent="0.3">
      <c r="A28" s="312"/>
      <c r="B28" s="313"/>
      <c r="C28" s="313"/>
      <c r="D28" s="310"/>
      <c r="F28" s="313"/>
      <c r="G28" s="313"/>
      <c r="H28" s="313"/>
      <c r="K28" s="313"/>
      <c r="L28" s="313"/>
      <c r="M28" s="313"/>
    </row>
    <row r="29" spans="1:14" ht="30" customHeight="1" thickBot="1" x14ac:dyDescent="0.3">
      <c r="A29" s="710" t="s">
        <v>264</v>
      </c>
      <c r="B29" s="711"/>
      <c r="C29" s="304">
        <f>MROUND((5*C26/C25+1),0.5)</f>
        <v>1</v>
      </c>
      <c r="D29" s="314"/>
      <c r="F29" s="697"/>
      <c r="G29" s="697"/>
      <c r="H29" s="315"/>
      <c r="K29" s="697"/>
      <c r="L29" s="697"/>
      <c r="M29" s="315"/>
    </row>
    <row r="30" spans="1:14" ht="15.75" customHeight="1" x14ac:dyDescent="0.25">
      <c r="A30" s="697"/>
      <c r="B30" s="697"/>
      <c r="C30" s="300"/>
      <c r="D30" s="2"/>
      <c r="E30" s="2"/>
      <c r="F30" s="299"/>
      <c r="G30" s="299"/>
      <c r="H30" s="300"/>
      <c r="I30" s="2"/>
      <c r="J30" s="2"/>
      <c r="K30" s="299"/>
      <c r="L30" s="299"/>
      <c r="M30" s="300"/>
      <c r="N30" s="2"/>
    </row>
    <row r="31" spans="1:14" ht="25.5" customHeight="1" x14ac:dyDescent="0.25">
      <c r="A31" s="712"/>
      <c r="B31" s="712"/>
      <c r="C31" s="712"/>
      <c r="D31" s="712"/>
      <c r="E31" s="712"/>
      <c r="F31" s="712"/>
      <c r="G31" s="712"/>
      <c r="H31" s="712"/>
      <c r="I31" s="712"/>
      <c r="J31" s="712"/>
      <c r="K31" s="713"/>
      <c r="L31" s="713"/>
      <c r="M31" s="713"/>
      <c r="N31" s="713"/>
    </row>
    <row r="32" spans="1:14" ht="7.5" customHeight="1" x14ac:dyDescent="0.25">
      <c r="A32" s="299"/>
      <c r="B32" s="299"/>
      <c r="C32" s="300"/>
      <c r="D32" s="2"/>
      <c r="E32" s="2"/>
      <c r="F32" s="299"/>
      <c r="G32" s="299"/>
      <c r="H32" s="300"/>
      <c r="I32" s="2"/>
      <c r="J32" s="2"/>
      <c r="K32" s="299"/>
      <c r="L32" s="299"/>
      <c r="M32" s="300"/>
      <c r="N32" s="2"/>
    </row>
    <row r="33" spans="1:14" ht="20.25" customHeight="1" thickBot="1" x14ac:dyDescent="0.3">
      <c r="A33" s="697" t="s">
        <v>265</v>
      </c>
      <c r="B33" s="697"/>
      <c r="C33" s="697"/>
      <c r="D33" s="697"/>
      <c r="E33" s="316" t="s">
        <v>266</v>
      </c>
      <c r="F33" s="299"/>
      <c r="G33" s="299"/>
      <c r="H33" s="317"/>
      <c r="I33" s="318"/>
      <c r="J33" s="318"/>
      <c r="K33" s="299"/>
      <c r="L33" s="299"/>
      <c r="M33" s="317"/>
      <c r="N33" s="318"/>
    </row>
    <row r="34" spans="1:14" ht="17.25" customHeight="1" x14ac:dyDescent="0.25">
      <c r="A34" s="714" t="s">
        <v>267</v>
      </c>
      <c r="B34" s="715"/>
      <c r="C34" s="715"/>
      <c r="D34" s="715"/>
      <c r="E34" s="715"/>
      <c r="F34" s="715"/>
      <c r="G34" s="715"/>
      <c r="H34" s="715"/>
      <c r="I34" s="715"/>
      <c r="J34" s="715"/>
      <c r="K34" s="715"/>
      <c r="L34" s="715"/>
      <c r="M34" s="715"/>
      <c r="N34" s="716"/>
    </row>
    <row r="35" spans="1:14" ht="15" customHeight="1" x14ac:dyDescent="0.25">
      <c r="A35" s="702"/>
      <c r="B35" s="703"/>
      <c r="C35" s="703"/>
      <c r="D35" s="703"/>
      <c r="E35" s="703"/>
      <c r="F35" s="703"/>
      <c r="G35" s="703"/>
      <c r="H35" s="703"/>
      <c r="I35" s="703"/>
      <c r="J35" s="703"/>
      <c r="K35" s="703"/>
      <c r="L35" s="703"/>
      <c r="M35" s="703"/>
      <c r="N35" s="704"/>
    </row>
    <row r="36" spans="1:14" ht="15" customHeight="1" x14ac:dyDescent="0.25">
      <c r="A36" s="702"/>
      <c r="B36" s="703"/>
      <c r="C36" s="703"/>
      <c r="D36" s="703"/>
      <c r="E36" s="703"/>
      <c r="F36" s="703"/>
      <c r="G36" s="703"/>
      <c r="H36" s="703"/>
      <c r="I36" s="703"/>
      <c r="J36" s="703"/>
      <c r="K36" s="703"/>
      <c r="L36" s="703"/>
      <c r="M36" s="703"/>
      <c r="N36" s="704"/>
    </row>
    <row r="37" spans="1:14" ht="15" customHeight="1" thickBot="1" x14ac:dyDescent="0.3">
      <c r="A37" s="705"/>
      <c r="B37" s="706"/>
      <c r="C37" s="706"/>
      <c r="D37" s="706"/>
      <c r="E37" s="706"/>
      <c r="F37" s="706"/>
      <c r="G37" s="706"/>
      <c r="H37" s="706"/>
      <c r="I37" s="706"/>
      <c r="J37" s="706"/>
      <c r="K37" s="706"/>
      <c r="L37" s="706"/>
      <c r="M37" s="706"/>
      <c r="N37" s="707"/>
    </row>
    <row r="38" spans="1:14" ht="2.65" customHeight="1" x14ac:dyDescent="0.25"/>
    <row r="39" spans="1:14" x14ac:dyDescent="0.25">
      <c r="A39" s="78" t="s">
        <v>110</v>
      </c>
      <c r="B39" s="2"/>
      <c r="C39" s="2"/>
      <c r="D39" s="2"/>
      <c r="E39" s="2"/>
      <c r="F39" s="2"/>
      <c r="G39" s="78"/>
      <c r="H39" s="78"/>
      <c r="I39" s="2"/>
      <c r="J39" s="2"/>
      <c r="K39" s="2"/>
      <c r="L39" s="2"/>
      <c r="M39" s="2"/>
    </row>
    <row r="40" spans="1:14" ht="5.85" customHeight="1" x14ac:dyDescent="0.25">
      <c r="A40" s="319"/>
    </row>
    <row r="41" spans="1:14" ht="15" customHeight="1" x14ac:dyDescent="0.25">
      <c r="A41" s="614" t="s">
        <v>268</v>
      </c>
      <c r="B41" s="614"/>
      <c r="C41" s="614"/>
      <c r="D41" s="717"/>
      <c r="E41" s="718"/>
      <c r="F41" s="719"/>
      <c r="H41" s="618" t="s">
        <v>269</v>
      </c>
      <c r="I41" s="618"/>
      <c r="J41" s="720"/>
      <c r="K41" s="619"/>
      <c r="L41" s="620"/>
      <c r="M41" s="620"/>
      <c r="N41" s="621"/>
    </row>
    <row r="42" spans="1:14" ht="5.85" customHeight="1" x14ac:dyDescent="0.25">
      <c r="A42" s="319"/>
      <c r="H42" s="320"/>
      <c r="I42" s="320"/>
      <c r="J42" s="320"/>
    </row>
    <row r="43" spans="1:14" ht="15" customHeight="1" x14ac:dyDescent="0.25">
      <c r="A43" s="614" t="s">
        <v>270</v>
      </c>
      <c r="B43" s="614"/>
      <c r="C43" s="614"/>
      <c r="D43" s="717"/>
      <c r="E43" s="718"/>
      <c r="F43" s="719"/>
      <c r="H43" s="618" t="s">
        <v>271</v>
      </c>
      <c r="I43" s="618"/>
      <c r="J43" s="618"/>
      <c r="K43" s="619"/>
      <c r="L43" s="620"/>
      <c r="M43" s="620"/>
      <c r="N43" s="621"/>
    </row>
  </sheetData>
  <sheetProtection algorithmName="SHA-512" hashValue="Us6PyZn+7pM9Vrpvyle4y3kmJc5TIq8gU8eGj/GKFNyEpmpYVIHuV7nhs9Y7n2AxXt8w9ki1iUxe+dlCk2ZccA==" saltValue="9w5Hn5NxpZjbwzsYANmn6A==" spinCount="100000" sheet="1" selectLockedCells="1"/>
  <mergeCells count="54">
    <mergeCell ref="A41:C41"/>
    <mergeCell ref="D41:F41"/>
    <mergeCell ref="H41:J41"/>
    <mergeCell ref="K41:N41"/>
    <mergeCell ref="A43:C43"/>
    <mergeCell ref="D43:F43"/>
    <mergeCell ref="H43:J43"/>
    <mergeCell ref="K43:N43"/>
    <mergeCell ref="A35:N37"/>
    <mergeCell ref="A27:B27"/>
    <mergeCell ref="F27:G27"/>
    <mergeCell ref="K27:L27"/>
    <mergeCell ref="A29:B29"/>
    <mergeCell ref="F29:G29"/>
    <mergeCell ref="K29:L29"/>
    <mergeCell ref="A30:B30"/>
    <mergeCell ref="A31:J31"/>
    <mergeCell ref="K31:N31"/>
    <mergeCell ref="A33:D33"/>
    <mergeCell ref="A34:N34"/>
    <mergeCell ref="A25:B25"/>
    <mergeCell ref="F25:G25"/>
    <mergeCell ref="K25:L25"/>
    <mergeCell ref="A26:B26"/>
    <mergeCell ref="F26:G26"/>
    <mergeCell ref="K26:L26"/>
    <mergeCell ref="A23:D23"/>
    <mergeCell ref="F23:I23"/>
    <mergeCell ref="K23:N23"/>
    <mergeCell ref="A16:B16"/>
    <mergeCell ref="F16:G16"/>
    <mergeCell ref="K16:L16"/>
    <mergeCell ref="A17:B17"/>
    <mergeCell ref="F17:G17"/>
    <mergeCell ref="K17:L17"/>
    <mergeCell ref="A19:K19"/>
    <mergeCell ref="A20:H20"/>
    <mergeCell ref="A22:D22"/>
    <mergeCell ref="F22:I22"/>
    <mergeCell ref="K22:N22"/>
    <mergeCell ref="A15:B15"/>
    <mergeCell ref="F15:G15"/>
    <mergeCell ref="K15:L15"/>
    <mergeCell ref="A1:F1"/>
    <mergeCell ref="L1:M1"/>
    <mergeCell ref="L3:N3"/>
    <mergeCell ref="L4:N4"/>
    <mergeCell ref="L6:N6"/>
    <mergeCell ref="D8:N8"/>
    <mergeCell ref="A10:N10"/>
    <mergeCell ref="A11:N11"/>
    <mergeCell ref="A12:D13"/>
    <mergeCell ref="F12:I13"/>
    <mergeCell ref="K12:N13"/>
  </mergeCells>
  <pageMargins left="0.51181102362204722" right="0.51181102362204722" top="0.39370078740157483" bottom="0.16666666666666666" header="0.31496062992125984" footer="0.31496062992125984"/>
  <pageSetup paperSize="9" scale="99" orientation="portrait"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13</vt:i4>
      </vt:variant>
      <vt:variant>
        <vt:lpstr>Benannte Bereiche</vt:lpstr>
      </vt:variant>
      <vt:variant>
        <vt:i4>52</vt:i4>
      </vt:variant>
    </vt:vector>
  </HeadingPairs>
  <TitlesOfParts>
    <vt:vector size="65" baseType="lpstr">
      <vt:lpstr>0_Données de base</vt:lpstr>
      <vt:lpstr>1_Projet</vt:lpstr>
      <vt:lpstr>2_Critères d'évaluation</vt:lpstr>
      <vt:lpstr>3_Journal de travail</vt:lpstr>
      <vt:lpstr>4_PV observations du supérieur</vt:lpstr>
      <vt:lpstr>5_PV observations EXP</vt:lpstr>
      <vt:lpstr>6_Evaluation compétences</vt:lpstr>
      <vt:lpstr>7_Evaluation documentation</vt:lpstr>
      <vt:lpstr>8_Note travail et documentation</vt:lpstr>
      <vt:lpstr>9_Evaluation Présentation</vt:lpstr>
      <vt:lpstr>10_Evaluation entretien</vt:lpstr>
      <vt:lpstr>11_Calcul des notes</vt:lpstr>
      <vt:lpstr>Compétences opérationnelles</vt:lpstr>
      <vt:lpstr>A</vt:lpstr>
      <vt:lpstr>'10_Evaluation entretien'!Druckbereich</vt:lpstr>
      <vt:lpstr>'6_Evaluation compétences'!Druckbereich</vt:lpstr>
      <vt:lpstr>'9_Evaluation Présentation'!Druckbereich</vt:lpstr>
      <vt:lpstr>'Compétences opérationnelles'!Druckbereich</vt:lpstr>
      <vt:lpstr>FV_Mail</vt:lpstr>
      <vt:lpstr>FV_Name</vt:lpstr>
      <vt:lpstr>FV_Tel_G</vt:lpstr>
      <vt:lpstr>FV_Tel_Mobile</vt:lpstr>
      <vt:lpstr>FV_Vorname</vt:lpstr>
      <vt:lpstr>'Compétences opérationnelles'!HK_1</vt:lpstr>
      <vt:lpstr>'Compétences opérationnelles'!HK_2</vt:lpstr>
      <vt:lpstr>'Compétences opérationnelles'!HK_3</vt:lpstr>
      <vt:lpstr>'Compétences opérationnelles'!HK_4</vt:lpstr>
      <vt:lpstr>K_Mail</vt:lpstr>
      <vt:lpstr>K_Name</vt:lpstr>
      <vt:lpstr>K_Nummer</vt:lpstr>
      <vt:lpstr>K_Vorname</vt:lpstr>
      <vt:lpstr>L_Adresse</vt:lpstr>
      <vt:lpstr>L_Name</vt:lpstr>
      <vt:lpstr>L_PLZ_Ort</vt:lpstr>
      <vt:lpstr>'Compétences opérationnelles'!MK_1</vt:lpstr>
      <vt:lpstr>P_DK_Erreicht</vt:lpstr>
      <vt:lpstr>'10_Evaluation entretien'!P_FG_Erreicht</vt:lpstr>
      <vt:lpstr>P_FK_Erreicht</vt:lpstr>
      <vt:lpstr>P_MK_Erreicht</vt:lpstr>
      <vt:lpstr>'8_Note travail et documentation'!P_PP_Erreicht</vt:lpstr>
      <vt:lpstr>'9_Evaluation Présentation'!P_PP_Erreicht</vt:lpstr>
      <vt:lpstr>P_SK_Erreicht</vt:lpstr>
      <vt:lpstr>PEX_Firma</vt:lpstr>
      <vt:lpstr>PEX_Mail</vt:lpstr>
      <vt:lpstr>PEX_Mobile</vt:lpstr>
      <vt:lpstr>PEX_Name</vt:lpstr>
      <vt:lpstr>PEX_Tel_G</vt:lpstr>
      <vt:lpstr>PEX_Tel_Mobile</vt:lpstr>
      <vt:lpstr>PEX_Vorname</vt:lpstr>
      <vt:lpstr>PEX2_Firma</vt:lpstr>
      <vt:lpstr>PEX2_Mail</vt:lpstr>
      <vt:lpstr>PEX2_Mobile</vt:lpstr>
      <vt:lpstr>PEX2_Name</vt:lpstr>
      <vt:lpstr>PEX2_Tel_G</vt:lpstr>
      <vt:lpstr>PEX2_Vorname</vt:lpstr>
      <vt:lpstr>QV_Jahr</vt:lpstr>
      <vt:lpstr>'Compétences opérationnelles'!SK_1</vt:lpstr>
      <vt:lpstr>Stv_Mail</vt:lpstr>
      <vt:lpstr>Stv_Mobile</vt:lpstr>
      <vt:lpstr>Stv_Name</vt:lpstr>
      <vt:lpstr>Stv_Tel_G</vt:lpstr>
      <vt:lpstr>Stv_Tel_Mobile</vt:lpstr>
      <vt:lpstr>Stv_Vorname</vt:lpstr>
      <vt:lpstr>'Compétences opérationnelles'!Test_HK</vt:lpstr>
      <vt:lpstr>Titel_Aufg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Edi Lack</dc:creator>
  <cp:lastModifiedBy>Nadine Sieber HSP</cp:lastModifiedBy>
  <cp:lastPrinted>2019-08-12T20:35:19Z</cp:lastPrinted>
  <dcterms:created xsi:type="dcterms:W3CDTF">2019-07-04T09:13:09Z</dcterms:created>
  <dcterms:modified xsi:type="dcterms:W3CDTF">2020-01-16T10:15:16Z</dcterms:modified>
</cp:coreProperties>
</file>